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7D5F3BEE-6E4A-4ED3-83F1-AD1886FE02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Sheet1!$A$1:$H$206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47" i="1" l="1"/>
  <c r="G151" i="1"/>
  <c r="G153" i="1"/>
  <c r="G146" i="1"/>
  <c r="E124" i="1"/>
  <c r="F124" i="1"/>
  <c r="H123" i="1"/>
  <c r="H124" i="1" s="1"/>
  <c r="H38" i="1"/>
  <c r="H37" i="1"/>
  <c r="G149" i="1"/>
  <c r="H107" i="1"/>
  <c r="H104" i="1" s="1"/>
  <c r="F107" i="1"/>
  <c r="E107" i="1"/>
  <c r="F91" i="1"/>
  <c r="E91" i="1"/>
  <c r="E119" i="1"/>
  <c r="F119" i="1"/>
  <c r="H39" i="1" l="1"/>
  <c r="H117" i="1"/>
  <c r="H91" i="1"/>
  <c r="E86" i="1"/>
  <c r="F70" i="1"/>
  <c r="F136" i="1"/>
  <c r="E136" i="1"/>
  <c r="E130" i="1"/>
  <c r="E113" i="1"/>
  <c r="F113" i="1"/>
  <c r="F102" i="1"/>
  <c r="E102" i="1"/>
  <c r="F86" i="1"/>
  <c r="F56" i="1"/>
  <c r="E56" i="1"/>
  <c r="H55" i="1"/>
  <c r="H56" i="1" s="1"/>
  <c r="H69" i="1" l="1"/>
  <c r="H135" i="1"/>
  <c r="G152" i="1" s="1"/>
  <c r="H134" i="1"/>
  <c r="H118" i="1"/>
  <c r="G154" i="1" s="1"/>
  <c r="H119" i="1" l="1"/>
  <c r="H136" i="1"/>
  <c r="H96" i="1"/>
  <c r="E97" i="1"/>
  <c r="F97" i="1"/>
  <c r="H101" i="1"/>
  <c r="F129" i="1"/>
  <c r="F130" i="1" s="1"/>
  <c r="H68" i="1"/>
  <c r="H25" i="1"/>
  <c r="H70" i="1" l="1"/>
  <c r="H64" i="1" s="1"/>
  <c r="H86" i="1"/>
  <c r="H97" i="1"/>
  <c r="H62" i="1"/>
  <c r="H58" i="1" s="1"/>
  <c r="H76" i="1" l="1"/>
  <c r="H32" i="1"/>
  <c r="E62" i="1" l="1"/>
  <c r="F28" i="1"/>
  <c r="E28" i="1"/>
  <c r="H129" i="1"/>
  <c r="H130" i="1" s="1"/>
  <c r="H126" i="1" s="1"/>
  <c r="H112" i="1"/>
  <c r="G150" i="1" s="1"/>
  <c r="H111" i="1"/>
  <c r="G148" i="1" s="1"/>
  <c r="H102" i="1"/>
  <c r="H99" i="1" s="1"/>
  <c r="F62" i="1"/>
  <c r="H50" i="1"/>
  <c r="E50" i="1"/>
  <c r="H45" i="1" l="1"/>
  <c r="H43" i="1" s="1"/>
  <c r="G155" i="1"/>
  <c r="E33" i="1"/>
  <c r="F50" i="1"/>
  <c r="H121" i="1"/>
  <c r="H113" i="1"/>
  <c r="H109" i="1" s="1"/>
  <c r="H74" i="1" s="1"/>
  <c r="H24" i="1"/>
  <c r="G145" i="1" s="1"/>
  <c r="G157" i="1" l="1"/>
  <c r="F33" i="1"/>
  <c r="H28" i="1"/>
  <c r="H33" i="1" l="1"/>
  <c r="H22" i="1" l="1"/>
  <c r="H20" i="1" s="1"/>
  <c r="H139" i="1" s="1"/>
</calcChain>
</file>

<file path=xl/sharedStrings.xml><?xml version="1.0" encoding="utf-8"?>
<sst xmlns="http://schemas.openxmlformats.org/spreadsheetml/2006/main" count="233" uniqueCount="157">
  <si>
    <t>1.</t>
  </si>
  <si>
    <t xml:space="preserve">2. </t>
  </si>
  <si>
    <t>3.</t>
  </si>
  <si>
    <t>Postojeće građevine komunalne infrastrukture koje će se rekonstruirati</t>
  </si>
  <si>
    <t>projekti</t>
  </si>
  <si>
    <t>građenje</t>
  </si>
  <si>
    <t>stručni nadzor</t>
  </si>
  <si>
    <t>UKUPNO</t>
  </si>
  <si>
    <t>IZVOR FINANCIRANJA</t>
  </si>
  <si>
    <t>2.1.</t>
  </si>
  <si>
    <t>NERAZVRSTANE CESTE</t>
  </si>
  <si>
    <t>1.1.</t>
  </si>
  <si>
    <t>JAVNE ZELENE POVRŠINE</t>
  </si>
  <si>
    <t>GROBLJA</t>
  </si>
  <si>
    <t>NOGOSTUPI, BICIKLISTIČKE STAZE I TRGOVI</t>
  </si>
  <si>
    <t>Članak 1.</t>
  </si>
  <si>
    <t>Članak 2.</t>
  </si>
  <si>
    <t>Sadržaj Programa prikazan je u tablici:</t>
  </si>
  <si>
    <t>zemljište</t>
  </si>
  <si>
    <t>a)</t>
  </si>
  <si>
    <t>b)</t>
  </si>
  <si>
    <t>c)</t>
  </si>
  <si>
    <t>Članak 3.</t>
  </si>
  <si>
    <t>KOMUNALNI DOPRINOS</t>
  </si>
  <si>
    <t>ŠUMSKI DOPRINOS</t>
  </si>
  <si>
    <t>VODNI DOPRINOS</t>
  </si>
  <si>
    <t>PROGRAM GRAĐENJA KOMUNALNE INFRASTRUKTURE SVEUKUPNO</t>
  </si>
  <si>
    <t>grobna naknada</t>
  </si>
  <si>
    <t>GROBNA NAKNADA</t>
  </si>
  <si>
    <t>GRADSKO VIJEĆE GRADA VIROVITICE</t>
  </si>
  <si>
    <t>PREDSJEDNICA</t>
  </si>
  <si>
    <t xml:space="preserve">OBRAZLOŽENJE </t>
  </si>
  <si>
    <t xml:space="preserve">          Program se izrađuje i donosi u skladu s predvidivim i raspoloživim sredstvima i izvorima financiranja.</t>
  </si>
  <si>
    <t>Kristijan Sabo, dipl.ing.građ.</t>
  </si>
  <si>
    <t xml:space="preserve">          Program građenja komunalne infrastrukture donosi se istodobno s donošenjem proračuna jedinice lokalne samouprave te se objavljuje u službenom glasilu jedinice lokalne samouprave.</t>
  </si>
  <si>
    <t>kom.doprinos</t>
  </si>
  <si>
    <t>šumski doprinos</t>
  </si>
  <si>
    <t>3.1.</t>
  </si>
  <si>
    <t>3.2.</t>
  </si>
  <si>
    <t>3.3.</t>
  </si>
  <si>
    <t>3.4.</t>
  </si>
  <si>
    <t>JAVNA RASVJETA</t>
  </si>
  <si>
    <t>3.5.</t>
  </si>
  <si>
    <t>Modernizacija nerazvrstanih cesta</t>
  </si>
  <si>
    <t>izvođenje</t>
  </si>
  <si>
    <t>Spoj Ulice kralja Petra Krešimira IV i Ulice Matije Gupca</t>
  </si>
  <si>
    <t>2.2.</t>
  </si>
  <si>
    <t>Izgradnja nogostupa</t>
  </si>
  <si>
    <t>Rekonstrukcija nogostupa</t>
  </si>
  <si>
    <t>KOMUNALNA NAKNADA</t>
  </si>
  <si>
    <t>Spojna cesta kod T-Coma</t>
  </si>
  <si>
    <t>NOGOSTUPI, BICIKLISTIČKE STAZE</t>
  </si>
  <si>
    <t>Ulica Ivana Kapistrana kod CK</t>
  </si>
  <si>
    <t>2.3.</t>
  </si>
  <si>
    <t>ZELENE POVRŠINE</t>
  </si>
  <si>
    <t>Drvoredi</t>
  </si>
  <si>
    <t>Popuna drvoreda</t>
  </si>
  <si>
    <t>Ulica Junija Palmotića</t>
  </si>
  <si>
    <t>Ulica Jože Jurišića</t>
  </si>
  <si>
    <t xml:space="preserve">Proširenje postojećih dječjih igrališta </t>
  </si>
  <si>
    <t>radovi i igrala</t>
  </si>
  <si>
    <t>Uređenje pješačkih staza i hortikulture na Gradskom groblju u Virovitici</t>
  </si>
  <si>
    <t>uređenje</t>
  </si>
  <si>
    <t>NAKNADA ZA ZAD. NEZAKONITO IZGRAĐENIH ZGRADA</t>
  </si>
  <si>
    <t>nak.za legalizaciju</t>
  </si>
  <si>
    <t>kom.naknada</t>
  </si>
  <si>
    <t>vod.doprinos</t>
  </si>
  <si>
    <t>Ulica Jana Vlašimskog</t>
  </si>
  <si>
    <t>Spojna cesta S.S. Kranjčevića - Petra Berislavića</t>
  </si>
  <si>
    <t>Agencija za plaćanje u polj, ribarstvu i ruralnom razvoju (APPRRR)</t>
  </si>
  <si>
    <t>Ivančica Fett Škvarić, prof.</t>
  </si>
  <si>
    <t xml:space="preserve">        PROČELNIK</t>
  </si>
  <si>
    <t xml:space="preserve">                                "</t>
  </si>
  <si>
    <t>Spojna cesta od Ulice 127. brigade HV - od autobusnog kolodvora do Ulice Pavla Radića</t>
  </si>
  <si>
    <t>Članak 4.</t>
  </si>
  <si>
    <t>FZOEU</t>
  </si>
  <si>
    <t>Fond za zaštitu okoliša i energetsku učinkovitost (FZOEU)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</si>
  <si>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</si>
  <si>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Člankom 67. Zakona o komunalnom gospodarstvu (Narodne novine broj 68/2018, 110/2018 i 32/2020) propisano je donošenje Programa građenja komunalne infrastrukture za kalendarsku godinu od strane predstavničkog tijela jedinice lokalne samouprave. </t>
  </si>
  <si>
    <t xml:space="preserve">Virovitica,  </t>
  </si>
  <si>
    <t>pravo služnosti</t>
  </si>
  <si>
    <t>Naknada za pravo služnosti</t>
  </si>
  <si>
    <r>
      <t xml:space="preserve">                  </t>
    </r>
    <r>
      <rPr>
        <b/>
        <sz val="14"/>
        <color theme="1"/>
        <rFont val="Calibri"/>
        <family val="2"/>
        <charset val="238"/>
      </rPr>
      <t>€</t>
    </r>
  </si>
  <si>
    <r>
      <t xml:space="preserve">               </t>
    </r>
    <r>
      <rPr>
        <b/>
        <sz val="14"/>
        <color theme="1"/>
        <rFont val="Calibri"/>
        <family val="2"/>
        <charset val="238"/>
        <scheme val="minor"/>
      </rPr>
      <t xml:space="preserve"> €</t>
    </r>
  </si>
  <si>
    <r>
      <t xml:space="preserve">                </t>
    </r>
    <r>
      <rPr>
        <b/>
        <sz val="14"/>
        <color theme="1"/>
        <rFont val="Calibri"/>
        <family val="2"/>
        <charset val="238"/>
        <scheme val="minor"/>
      </rPr>
      <t>€</t>
    </r>
  </si>
  <si>
    <t xml:space="preserve">Građevine komunalne infrastrukture koje će se graditi radi uređenja neuređenih dijelova građevinskog područja                                                                                                                                                                     </t>
  </si>
  <si>
    <r>
      <t xml:space="preserve">                   </t>
    </r>
    <r>
      <rPr>
        <b/>
        <sz val="14"/>
        <color theme="1"/>
        <rFont val="Calibri"/>
        <family val="2"/>
        <charset val="238"/>
        <scheme val="minor"/>
      </rPr>
      <t>€</t>
    </r>
  </si>
  <si>
    <t xml:space="preserve">Građevine komunalne infrastrukture koje će se graditi u uređenim dijelovima građevinskog područja                </t>
  </si>
  <si>
    <t xml:space="preserve">        €</t>
  </si>
  <si>
    <t>TROŠKOVI                  €</t>
  </si>
  <si>
    <t>Grad koji diše</t>
  </si>
  <si>
    <t>PARKIRALIŠTA</t>
  </si>
  <si>
    <t>3.6.</t>
  </si>
  <si>
    <t>vodni doprinos</t>
  </si>
  <si>
    <t xml:space="preserve">                 IZRADILA</t>
  </si>
  <si>
    <t>Spojna cesta Zrinski vrt - Ulica Josipa Jurja Strossmayera</t>
  </si>
  <si>
    <t xml:space="preserve">građenje </t>
  </si>
  <si>
    <t xml:space="preserve">M.J.Zagorke </t>
  </si>
  <si>
    <t>Izgradnja prometnog  i dječjeg poligona na Trgu A. Starčevića</t>
  </si>
  <si>
    <t>Izgradnja pješačkih staza na groblju u Rezovcu</t>
  </si>
  <si>
    <t xml:space="preserve">projekti </t>
  </si>
  <si>
    <t>Vreće za navodnjavanje</t>
  </si>
  <si>
    <t>PROGRAMA GRAĐENJA KOMUNALNE INFRASTRUKTURE U 2024. GODINI</t>
  </si>
  <si>
    <r>
      <t xml:space="preserve">Na temelju članka 67. Zakona o komunalnom gospodarstvu ("Narodne novine" broj 68/2018, 110/2018 i 32/2020) i </t>
    </r>
    <r>
      <rPr>
        <sz val="11"/>
        <color theme="1"/>
        <rFont val="Calibri"/>
        <family val="2"/>
        <charset val="238"/>
        <scheme val="minor"/>
      </rPr>
      <t>članka 29. Statuta Grada Virovitice ("Službeni vjesnik Grada Virovitice" broj 1/2021)</t>
    </r>
    <r>
      <rPr>
        <sz val="11"/>
        <color theme="1"/>
        <rFont val="Calibri"/>
        <family val="2"/>
        <scheme val="minor"/>
      </rPr>
      <t>, Gradsko vijeće Grada Virovitice na   ____. Sjednici održanoj dana   ________________ . godine, donosi</t>
    </r>
  </si>
  <si>
    <t>PROCJENA ZA 2024     €</t>
  </si>
  <si>
    <t xml:space="preserve">Ovim Programom građenja komunalne infrastrukture  (u daljnjem tekstu: Program) određene su građevine komunalne infrastrukture koje će se: </t>
  </si>
  <si>
    <t xml:space="preserve"> - graditi radi uređenja neuređenih dijelova građevinskog područja,</t>
  </si>
  <si>
    <t xml:space="preserve"> - graditi u uređenim dijelovima građevinskog područja,</t>
  </si>
  <si>
    <t xml:space="preserve"> - graditi izvan građevinskog područja,</t>
  </si>
  <si>
    <t xml:space="preserve"> - rekonstruirati,</t>
  </si>
  <si>
    <t xml:space="preserve"> - uklanjati.</t>
  </si>
  <si>
    <t>kom. doprinos</t>
  </si>
  <si>
    <t>U skladu sa sadržajem Programa prikazanim u članku 2. troškovi Programa građenja komunalne infrastrukture za 2024. godinu raspoređuju se na sljedeće izvore financiranja:</t>
  </si>
  <si>
    <t>Ovaj Program objavit će se u Službenom vjesniku Grada Virovitice</t>
  </si>
  <si>
    <t>Prijedloga  Programa građenja komunalne infrastrukture na području Grada Virovitice u 2024. godini</t>
  </si>
  <si>
    <t xml:space="preserve">          Komunalnu infrastrukturu sukladno članku 59. Zakona o komunalnom gospodarstvu  (Narodne novine broj 68/2018, 110/2018 i 32/2020) čine:</t>
  </si>
  <si>
    <t xml:space="preserve">  -nerazvrstane ceste</t>
  </si>
  <si>
    <t xml:space="preserve">  -javne prometne površine na kojima nije dopušten promet motornih vozila</t>
  </si>
  <si>
    <t xml:space="preserve">  -javna parkirališta</t>
  </si>
  <si>
    <t xml:space="preserve">  -javne garaže</t>
  </si>
  <si>
    <t xml:space="preserve">  -javne zelene površine</t>
  </si>
  <si>
    <t xml:space="preserve">  -građevine i uređaji javne namjene</t>
  </si>
  <si>
    <t xml:space="preserve">  -javna rasvjeta</t>
  </si>
  <si>
    <t xml:space="preserve">  -groblja i krematoriji na grobljima</t>
  </si>
  <si>
    <t xml:space="preserve">  -građevine namijenjene obavljanju javnog prijevoza</t>
  </si>
  <si>
    <t xml:space="preserve">          Programom građenja komunalne infrastrukture  (u daljnjem tekstu: Program) određuju se građevine komunalne infrastrukture koje će se: </t>
  </si>
  <si>
    <t xml:space="preserve"> - graditi radi uređenja neuređenih dijelova građevinskog područja</t>
  </si>
  <si>
    <t xml:space="preserve"> - graditi u uređenim dijelovima građevinskog područja</t>
  </si>
  <si>
    <t xml:space="preserve"> - graditi izvan građevinskog područja</t>
  </si>
  <si>
    <t xml:space="preserve"> - rekonstruirati</t>
  </si>
  <si>
    <t xml:space="preserve"> - uklanjati</t>
  </si>
  <si>
    <t xml:space="preserve">          Program građenja komunalne infrastrukture sadrži procjenu troškova projektiranja, građenja i provedbe stručnog nadzora građenja komunalne infrastrukture s naznakom izvora njihova financiranja.</t>
  </si>
  <si>
    <t xml:space="preserve">          Troškovi se iskazuju u Programu građenja komunalne infrastrukture odvojeno za svaku građevinu i ukupno, te se iskazuju odvojeno prema izvoru njihova financiranja.</t>
  </si>
  <si>
    <t xml:space="preserve">          Troškovi se procjenjuju na temelju troškova građenja usporedivih građevina komunalne infrastrukture u godini koja prethodi planskom razdoblju.</t>
  </si>
  <si>
    <t xml:space="preserve">          Također, u Programu nastavljamo s proširenjima dječjih igrališta  i izgradnjom novog igrališta te uređenjem zelenih površina kako bi osigurali sve preduvjete za ugodan život stanovnika Grada Virovitice.</t>
  </si>
  <si>
    <t xml:space="preserve">          Ovaj Program građenja komunalne infrastrukture usklađen je s pozicijama i iznosima sredstava u Proračunu Grada Virovitice za 2024. godinu te se kao takav predlaže za usvajanje.</t>
  </si>
  <si>
    <t xml:space="preserve">   Sanja Martinušić, mag.ing.traff.</t>
  </si>
  <si>
    <t>Građevine komunalne infrastrukture jesu:
 - nerazvrstane ceste,
- javne prometne površine na kojima nije dopušten promet motornih vozila (nogostupi, bicikl. staze,   trgovi),
- javna parkirališta,
 - javne zelene površine (parkovi, drvoredi, dječja igrališta, športski i rekreacijski prostori),
- građevine i uređaji javne namjene (nadstrešnice,zdenci, fontane, javni zahodi, spomenici),
- javna rasvjeta,
- groblja i krematoriji na grobljima,
- građevine namijenjene obavljanju javnog prijevoza.
Ovaj Program sadrži procjenu troškova građenja određene komunalne infrastrukture s naznakom izvora financiranja.</t>
  </si>
  <si>
    <t>Ul. Stjepana Redera- dio</t>
  </si>
  <si>
    <t xml:space="preserve">Prometno uređenje pristupa školskoj športskoj dvorani Osnovne škole Ivane Brlić – Mažuranić u Ulici Antuna Gustava Matoša u Virovitici </t>
  </si>
  <si>
    <t>NPSCP</t>
  </si>
  <si>
    <t>Parkiralište kod doma u Podgorju</t>
  </si>
  <si>
    <t>radovi</t>
  </si>
  <si>
    <t>APPRRR</t>
  </si>
  <si>
    <t>pravo.služnosti</t>
  </si>
  <si>
    <t>kom.nakanda</t>
  </si>
  <si>
    <t>Uređenje Ulice Miroslava Krleže</t>
  </si>
  <si>
    <t xml:space="preserve">zemljište </t>
  </si>
  <si>
    <t>kredit</t>
  </si>
  <si>
    <t>Kredit</t>
  </si>
  <si>
    <t xml:space="preserve">Izgradnja javne rasvjete u Bilogorskoj ulici i Koriji </t>
  </si>
  <si>
    <t>KLASA: 361-03/23-01/1</t>
  </si>
  <si>
    <t xml:space="preserve">          Program se najviše odnosi na izgradnju i rekonstrukciju komunalne infrastrukture, a ono što se ističe u navedenim projektima je sanacija cesta.</t>
  </si>
  <si>
    <r>
      <t>Nacrt Programa gradnje objekata i uređaja komunalne infrastrukture za 2024. godinu objavljen je na stranicama Grada te je savjetovanje započe</t>
    </r>
    <r>
      <rPr>
        <sz val="12"/>
        <color theme="1"/>
        <rFont val="Calibri"/>
        <family val="2"/>
        <charset val="238"/>
        <scheme val="minor"/>
      </rPr>
      <t>lo 18.09.2023</t>
    </r>
    <r>
      <rPr>
        <sz val="12"/>
        <rFont val="Calibri"/>
        <family val="2"/>
        <scheme val="minor"/>
      </rPr>
      <t>. g. a završeno je 18</t>
    </r>
    <r>
      <rPr>
        <sz val="12"/>
        <color theme="1"/>
        <rFont val="Calibri"/>
        <family val="2"/>
        <charset val="238"/>
        <scheme val="minor"/>
      </rPr>
      <t xml:space="preserve">.10.2023. </t>
    </r>
    <r>
      <rPr>
        <sz val="12"/>
        <rFont val="Calibri"/>
        <family val="2"/>
        <scheme val="minor"/>
      </rPr>
      <t xml:space="preserve">g. </t>
    </r>
  </si>
  <si>
    <t xml:space="preserve">Asfaltiranje nerazvrstanih cesta </t>
  </si>
  <si>
    <t>Ulica I.Zajca, 2.odvojak</t>
  </si>
  <si>
    <t>URBROJ: 2189-1-03-01/04-23-2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</si>
</sst>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n_-;\-* #,##0.00\ _k_n_-;_-* &quot;-&quot;??\ _k_n_-;_-@_-"/>
    <numFmt numFmtId="165" formatCode="_-* #,##0.0\ _k_n_-;\-* #,##0.0\ _k_n_-;_-* &quot;-&quot;??\ _k_n_-;_-@_-"/>
    <numFmt numFmtId="166" formatCode="#,##0.00_ ;\-#,##0.00\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AD3D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FEB9D"/>
        <bgColor indexed="64"/>
      </patternFill>
    </fill>
    <fill>
      <patternFill patternType="solid">
        <fgColor rgb="FFC4B5E9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79">
    <xf numFmtId="0" fontId="0" fillId="0" borderId="0" xfId="0"/>
    <xf numFmtId="165" fontId="0" fillId="0" borderId="0" xfId="1" applyNumberFormat="1" applyFont="1"/>
    <xf numFmtId="0" fontId="9" fillId="0" borderId="0" xfId="0" applyFont="1"/>
    <xf numFmtId="166" fontId="0" fillId="0" borderId="0" xfId="1" applyNumberFormat="1" applyFont="1"/>
    <xf numFmtId="166" fontId="0" fillId="0" borderId="3" xfId="1" applyNumberFormat="1" applyFont="1" applyBorder="1"/>
    <xf numFmtId="4" fontId="0" fillId="0" borderId="1" xfId="1" applyNumberFormat="1" applyFont="1" applyBorder="1"/>
    <xf numFmtId="4" fontId="0" fillId="0" borderId="0" xfId="1" applyNumberFormat="1" applyFont="1"/>
    <xf numFmtId="4" fontId="0" fillId="0" borderId="3" xfId="1" applyNumberFormat="1" applyFont="1" applyBorder="1"/>
    <xf numFmtId="4" fontId="0" fillId="0" borderId="0" xfId="1" applyNumberFormat="1" applyFont="1" applyBorder="1"/>
    <xf numFmtId="164" fontId="0" fillId="0" borderId="0" xfId="1" applyFont="1"/>
    <xf numFmtId="164" fontId="0" fillId="0" borderId="3" xfId="1" applyFont="1" applyBorder="1" applyAlignment="1"/>
    <xf numFmtId="164" fontId="0" fillId="0" borderId="0" xfId="1" applyFont="1" applyBorder="1" applyAlignment="1"/>
    <xf numFmtId="164" fontId="0" fillId="0" borderId="1" xfId="1" applyFont="1" applyBorder="1" applyAlignment="1"/>
    <xf numFmtId="164" fontId="0" fillId="0" borderId="0" xfId="1" applyFont="1" applyAlignment="1"/>
    <xf numFmtId="164" fontId="0" fillId="0" borderId="0" xfId="1" applyFont="1" applyBorder="1"/>
    <xf numFmtId="4" fontId="7" fillId="0" borderId="3" xfId="0" applyNumberFormat="1" applyFont="1" applyBorder="1"/>
    <xf numFmtId="166" fontId="0" fillId="0" borderId="0" xfId="1" applyNumberFormat="1" applyFont="1" applyBorder="1" applyAlignment="1">
      <alignment horizontal="right"/>
    </xf>
    <xf numFmtId="0" fontId="7" fillId="0" borderId="0" xfId="0" applyFont="1"/>
    <xf numFmtId="0" fontId="7" fillId="0" borderId="0" xfId="0" applyFont="1" applyAlignment="1">
      <alignment vertical="top"/>
    </xf>
    <xf numFmtId="0" fontId="13" fillId="0" borderId="0" xfId="0" applyFont="1"/>
    <xf numFmtId="0" fontId="14" fillId="0" borderId="0" xfId="0" applyFont="1"/>
    <xf numFmtId="0" fontId="7" fillId="0" borderId="2" xfId="0" applyFont="1" applyBorder="1"/>
    <xf numFmtId="4" fontId="7" fillId="0" borderId="4" xfId="0" applyNumberFormat="1" applyFont="1" applyBorder="1"/>
    <xf numFmtId="0" fontId="7" fillId="0" borderId="5" xfId="0" applyFont="1" applyBorder="1"/>
    <xf numFmtId="4" fontId="7" fillId="0" borderId="0" xfId="0" applyNumberFormat="1" applyFont="1"/>
    <xf numFmtId="4" fontId="7" fillId="0" borderId="6" xfId="0" applyNumberFormat="1" applyFont="1" applyBorder="1"/>
    <xf numFmtId="0" fontId="7" fillId="0" borderId="7" xfId="0" applyFont="1" applyBorder="1"/>
    <xf numFmtId="4" fontId="7" fillId="0" borderId="1" xfId="0" applyNumberFormat="1" applyFont="1" applyBorder="1"/>
    <xf numFmtId="4" fontId="7" fillId="0" borderId="8" xfId="0" applyNumberFormat="1" applyFont="1" applyBorder="1"/>
    <xf numFmtId="4" fontId="14" fillId="0" borderId="0" xfId="0" applyNumberFormat="1" applyFont="1"/>
    <xf numFmtId="166" fontId="7" fillId="0" borderId="0" xfId="1" applyNumberFormat="1" applyFont="1" applyBorder="1"/>
    <xf numFmtId="166" fontId="7" fillId="0" borderId="6" xfId="0" applyNumberFormat="1" applyFont="1" applyBorder="1"/>
    <xf numFmtId="166" fontId="7" fillId="0" borderId="1" xfId="1" applyNumberFormat="1" applyFont="1" applyBorder="1"/>
    <xf numFmtId="4" fontId="0" fillId="0" borderId="0" xfId="0" applyNumberFormat="1"/>
    <xf numFmtId="4" fontId="0" fillId="0" borderId="3" xfId="0" applyNumberFormat="1" applyBorder="1"/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2" fillId="3" borderId="0" xfId="0" applyFont="1" applyFill="1" applyAlignment="1">
      <alignment vertical="top"/>
    </xf>
    <xf numFmtId="0" fontId="0" fillId="3" borderId="0" xfId="0" applyFill="1"/>
    <xf numFmtId="0" fontId="12" fillId="3" borderId="0" xfId="0" applyFont="1" applyFill="1" applyAlignment="1">
      <alignment vertical="top" wrapText="1"/>
    </xf>
    <xf numFmtId="4" fontId="8" fillId="3" borderId="0" xfId="0" applyNumberFormat="1" applyFont="1" applyFill="1" applyAlignment="1">
      <alignment vertical="top" wrapText="1"/>
    </xf>
    <xf numFmtId="0" fontId="0" fillId="0" borderId="0" xfId="0" applyAlignment="1">
      <alignment horizontal="center" vertical="top"/>
    </xf>
    <xf numFmtId="0" fontId="12" fillId="2" borderId="1" xfId="0" applyFont="1" applyFill="1" applyBorder="1" applyAlignment="1">
      <alignment vertical="top"/>
    </xf>
    <xf numFmtId="4" fontId="12" fillId="2" borderId="1" xfId="0" applyNumberFormat="1" applyFont="1" applyFill="1" applyBorder="1"/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2" xfId="0" applyBorder="1"/>
    <xf numFmtId="0" fontId="0" fillId="0" borderId="7" xfId="0" applyBorder="1"/>
    <xf numFmtId="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8" fillId="0" borderId="0" xfId="0" applyFont="1"/>
    <xf numFmtId="4" fontId="0" fillId="0" borderId="10" xfId="0" applyNumberFormat="1" applyBorder="1"/>
    <xf numFmtId="4" fontId="0" fillId="0" borderId="11" xfId="0" applyNumberFormat="1" applyBorder="1"/>
    <xf numFmtId="0" fontId="0" fillId="0" borderId="3" xfId="0" applyBorder="1"/>
    <xf numFmtId="4" fontId="0" fillId="0" borderId="4" xfId="0" applyNumberFormat="1" applyBorder="1"/>
    <xf numFmtId="0" fontId="0" fillId="0" borderId="5" xfId="0" applyBorder="1"/>
    <xf numFmtId="4" fontId="0" fillId="0" borderId="6" xfId="0" applyNumberFormat="1" applyBorder="1"/>
    <xf numFmtId="4" fontId="0" fillId="0" borderId="8" xfId="0" applyNumberFormat="1" applyBorder="1"/>
    <xf numFmtId="166" fontId="12" fillId="2" borderId="1" xfId="0" applyNumberFormat="1" applyFont="1" applyFill="1" applyBorder="1"/>
    <xf numFmtId="166" fontId="0" fillId="0" borderId="4" xfId="0" applyNumberFormat="1" applyBorder="1"/>
    <xf numFmtId="166" fontId="0" fillId="0" borderId="6" xfId="0" applyNumberFormat="1" applyBorder="1"/>
    <xf numFmtId="166" fontId="0" fillId="0" borderId="0" xfId="0" applyNumberFormat="1"/>
    <xf numFmtId="4" fontId="0" fillId="0" borderId="3" xfId="0" applyNumberFormat="1" applyBorder="1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1" xfId="0" applyNumberFormat="1" applyBorder="1" applyAlignment="1">
      <alignment horizontal="center"/>
    </xf>
    <xf numFmtId="4" fontId="12" fillId="0" borderId="0" xfId="0" applyNumberFormat="1" applyFont="1"/>
    <xf numFmtId="0" fontId="0" fillId="0" borderId="9" xfId="0" applyBorder="1"/>
    <xf numFmtId="0" fontId="0" fillId="0" borderId="10" xfId="0" applyBorder="1" applyAlignment="1">
      <alignment horizontal="center" vertical="center"/>
    </xf>
    <xf numFmtId="4" fontId="12" fillId="0" borderId="0" xfId="0" applyNumberFormat="1" applyFont="1" applyAlignment="1">
      <alignment horizontal="right"/>
    </xf>
    <xf numFmtId="4" fontId="0" fillId="0" borderId="4" xfId="0" applyNumberFormat="1" applyBorder="1" applyAlignment="1">
      <alignment horizontal="right"/>
    </xf>
    <xf numFmtId="4" fontId="0" fillId="0" borderId="8" xfId="0" applyNumberFormat="1" applyBorder="1" applyAlignment="1">
      <alignment horizontal="right"/>
    </xf>
    <xf numFmtId="4" fontId="0" fillId="0" borderId="0" xfId="0" applyNumberFormat="1" applyAlignment="1">
      <alignment horizontal="right"/>
    </xf>
    <xf numFmtId="0" fontId="12" fillId="2" borderId="0" xfId="0" applyFont="1" applyFill="1" applyAlignment="1">
      <alignment vertical="top"/>
    </xf>
    <xf numFmtId="4" fontId="12" fillId="2" borderId="0" xfId="0" applyNumberFormat="1" applyFont="1" applyFill="1"/>
    <xf numFmtId="0" fontId="0" fillId="0" borderId="1" xfId="0" applyBorder="1"/>
    <xf numFmtId="0" fontId="12" fillId="0" borderId="9" xfId="0" applyFont="1" applyBorder="1"/>
    <xf numFmtId="0" fontId="12" fillId="0" borderId="10" xfId="0" applyFont="1" applyBorder="1"/>
    <xf numFmtId="0" fontId="0" fillId="0" borderId="3" xfId="0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7" xfId="0" applyBorder="1" applyAlignment="1">
      <alignment wrapText="1"/>
    </xf>
    <xf numFmtId="0" fontId="15" fillId="0" borderId="0" xfId="0" applyFont="1"/>
    <xf numFmtId="166" fontId="0" fillId="0" borderId="0" xfId="1" applyNumberFormat="1" applyFont="1" applyBorder="1"/>
    <xf numFmtId="4" fontId="0" fillId="0" borderId="6" xfId="0" applyNumberFormat="1" applyBorder="1" applyAlignment="1">
      <alignment horizontal="right" vertical="center"/>
    </xf>
    <xf numFmtId="4" fontId="0" fillId="0" borderId="8" xfId="0" applyNumberFormat="1" applyBorder="1" applyAlignment="1">
      <alignment horizontal="right" vertical="center"/>
    </xf>
    <xf numFmtId="4" fontId="0" fillId="0" borderId="0" xfId="0" applyNumberFormat="1" applyAlignment="1">
      <alignment horizontal="right" vertical="center"/>
    </xf>
    <xf numFmtId="4" fontId="12" fillId="0" borderId="11" xfId="0" applyNumberFormat="1" applyFont="1" applyBorder="1" applyAlignment="1">
      <alignment horizontal="right" vertical="center"/>
    </xf>
    <xf numFmtId="0" fontId="12" fillId="3" borderId="0" xfId="0" applyFont="1" applyFill="1" applyAlignment="1">
      <alignment wrapText="1"/>
    </xf>
    <xf numFmtId="0" fontId="0" fillId="0" borderId="0" xfId="0" applyAlignment="1">
      <alignment horizontal="center" vertical="top" wrapText="1"/>
    </xf>
    <xf numFmtId="0" fontId="0" fillId="3" borderId="0" xfId="0" applyFill="1" applyAlignment="1">
      <alignment vertical="top" wrapText="1"/>
    </xf>
    <xf numFmtId="0" fontId="16" fillId="3" borderId="0" xfId="0" applyFont="1" applyFill="1" applyAlignment="1">
      <alignment vertical="top" wrapText="1"/>
    </xf>
    <xf numFmtId="0" fontId="0" fillId="4" borderId="0" xfId="0" applyFill="1" applyAlignment="1">
      <alignment vertical="top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0" borderId="3" xfId="0" applyBorder="1" applyAlignment="1">
      <alignment wrapText="1"/>
    </xf>
    <xf numFmtId="0" fontId="17" fillId="0" borderId="4" xfId="0" applyFont="1" applyBorder="1" applyAlignment="1">
      <alignment horizontal="center" vertical="center" wrapText="1"/>
    </xf>
    <xf numFmtId="0" fontId="7" fillId="0" borderId="9" xfId="0" applyFont="1" applyBorder="1"/>
    <xf numFmtId="4" fontId="7" fillId="0" borderId="10" xfId="0" applyNumberFormat="1" applyFont="1" applyBorder="1"/>
    <xf numFmtId="0" fontId="7" fillId="0" borderId="10" xfId="0" applyFont="1" applyBorder="1" applyAlignment="1">
      <alignment horizontal="center" vertical="center"/>
    </xf>
    <xf numFmtId="4" fontId="7" fillId="0" borderId="11" xfId="0" applyNumberFormat="1" applyFont="1" applyBorder="1"/>
    <xf numFmtId="4" fontId="19" fillId="0" borderId="0" xfId="0" applyNumberFormat="1" applyFont="1"/>
    <xf numFmtId="166" fontId="19" fillId="0" borderId="0" xfId="0" applyNumberFormat="1" applyFont="1"/>
    <xf numFmtId="4" fontId="19" fillId="0" borderId="0" xfId="0" applyNumberFormat="1" applyFont="1" applyAlignment="1">
      <alignment horizontal="right"/>
    </xf>
    <xf numFmtId="0" fontId="20" fillId="0" borderId="0" xfId="0" applyFont="1"/>
    <xf numFmtId="4" fontId="20" fillId="0" borderId="0" xfId="0" applyNumberFormat="1" applyFont="1"/>
    <xf numFmtId="3" fontId="0" fillId="0" borderId="0" xfId="0" applyNumberFormat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4" fontId="0" fillId="0" borderId="10" xfId="0" applyNumberFormat="1" applyBorder="1" applyAlignment="1">
      <alignment horizontal="center" vertical="center"/>
    </xf>
    <xf numFmtId="4" fontId="0" fillId="0" borderId="3" xfId="0" applyNumberFormat="1" applyBorder="1" applyAlignment="1">
      <alignment horizontal="center" wrapText="1"/>
    </xf>
    <xf numFmtId="4" fontId="0" fillId="0" borderId="0" xfId="0" applyNumberFormat="1" applyAlignment="1">
      <alignment horizontal="center" wrapText="1"/>
    </xf>
    <xf numFmtId="4" fontId="0" fillId="0" borderId="1" xfId="0" applyNumberFormat="1" applyBorder="1" applyAlignment="1">
      <alignment horizontal="center" wrapText="1"/>
    </xf>
    <xf numFmtId="166" fontId="7" fillId="0" borderId="0" xfId="0" applyNumberFormat="1" applyFont="1"/>
    <xf numFmtId="166" fontId="7" fillId="0" borderId="1" xfId="0" applyNumberFormat="1" applyFont="1" applyBorder="1"/>
    <xf numFmtId="0" fontId="13" fillId="0" borderId="0" xfId="0" applyFont="1" applyAlignment="1">
      <alignment horizontal="left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9" fillId="0" borderId="0" xfId="0" applyFont="1" applyAlignment="1">
      <alignment horizontal="center" vertical="center"/>
    </xf>
    <xf numFmtId="0" fontId="0" fillId="9" borderId="0" xfId="0" applyFill="1"/>
    <xf numFmtId="4" fontId="9" fillId="0" borderId="0" xfId="0" applyNumberFormat="1" applyFont="1"/>
    <xf numFmtId="166" fontId="9" fillId="0" borderId="0" xfId="0" applyNumberFormat="1" applyFont="1"/>
    <xf numFmtId="0" fontId="0" fillId="10" borderId="0" xfId="0" applyFill="1"/>
    <xf numFmtId="0" fontId="0" fillId="11" borderId="0" xfId="0" applyFill="1"/>
    <xf numFmtId="0" fontId="4" fillId="12" borderId="0" xfId="0" applyFont="1" applyFill="1"/>
    <xf numFmtId="0" fontId="19" fillId="0" borderId="0" xfId="0" applyFont="1"/>
    <xf numFmtId="4" fontId="5" fillId="0" borderId="4" xfId="0" applyNumberFormat="1" applyFont="1" applyBorder="1"/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64" fontId="0" fillId="0" borderId="10" xfId="1" applyFont="1" applyBorder="1"/>
    <xf numFmtId="4" fontId="0" fillId="0" borderId="10" xfId="1" applyNumberFormat="1" applyFont="1" applyBorder="1"/>
    <xf numFmtId="4" fontId="0" fillId="0" borderId="11" xfId="0" applyNumberFormat="1" applyBorder="1" applyAlignment="1">
      <alignment horizontal="right"/>
    </xf>
    <xf numFmtId="0" fontId="21" fillId="0" borderId="0" xfId="0" applyFont="1"/>
    <xf numFmtId="4" fontId="3" fillId="0" borderId="10" xfId="0" applyNumberFormat="1" applyFont="1" applyBorder="1" applyAlignment="1">
      <alignment horizontal="right"/>
    </xf>
    <xf numFmtId="4" fontId="0" fillId="0" borderId="3" xfId="0" applyNumberFormat="1" applyBorder="1" applyAlignment="1">
      <alignment horizontal="center" vertical="center"/>
    </xf>
    <xf numFmtId="4" fontId="2" fillId="0" borderId="4" xfId="0" applyNumberFormat="1" applyFont="1" applyBorder="1"/>
    <xf numFmtId="4" fontId="2" fillId="0" borderId="8" xfId="0" applyNumberFormat="1" applyFont="1" applyBorder="1"/>
    <xf numFmtId="4" fontId="0" fillId="0" borderId="10" xfId="0" applyNumberFormat="1" applyBorder="1" applyAlignment="1">
      <alignment horizontal="center"/>
    </xf>
    <xf numFmtId="0" fontId="9" fillId="0" borderId="0" xfId="0" applyFont="1" applyAlignment="1">
      <alignment horizontal="justify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19" fillId="0" borderId="0" xfId="0" applyFont="1" applyAlignment="1">
      <alignment horizontal="left" wrapText="1"/>
    </xf>
    <xf numFmtId="0" fontId="9" fillId="0" borderId="0" xfId="0" applyFont="1" applyAlignment="1">
      <alignment horizontal="justify" vertical="top" wrapText="1"/>
    </xf>
    <xf numFmtId="49" fontId="9" fillId="0" borderId="0" xfId="0" applyNumberFormat="1" applyFont="1" applyAlignment="1">
      <alignment horizontal="justify" vertical="top" wrapText="1"/>
    </xf>
    <xf numFmtId="0" fontId="15" fillId="0" borderId="0" xfId="0" applyFont="1" applyAlignment="1">
      <alignment horizontal="justify" vertical="top" wrapText="1"/>
    </xf>
    <xf numFmtId="0" fontId="15" fillId="0" borderId="0" xfId="0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0" fillId="0" borderId="0" xfId="0" applyAlignment="1">
      <alignment horizontal="justify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justify" vertical="top" wrapText="1" readingOrder="1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0" fontId="12" fillId="2" borderId="1" xfId="0" applyFont="1" applyFill="1" applyBorder="1" applyAlignment="1">
      <alignment wrapText="1"/>
    </xf>
    <xf numFmtId="0" fontId="12" fillId="3" borderId="0" xfId="0" applyFont="1" applyFill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0" fontId="12" fillId="3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49" fontId="9" fillId="0" borderId="0" xfId="0" applyNumberFormat="1" applyFont="1" applyAlignment="1">
      <alignment horizontal="justify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9" fillId="0" borderId="0" xfId="0" applyFont="1" applyAlignment="1">
      <alignment vertical="top"/>
    </xf>
    <xf numFmtId="0" fontId="9" fillId="0" borderId="0" xfId="0" applyFont="1"/>
    <xf numFmtId="0" fontId="12" fillId="2" borderId="0" xfId="0" applyFont="1" applyFill="1" applyAlignment="1">
      <alignment wrapText="1"/>
    </xf>
    <xf numFmtId="0" fontId="21" fillId="0" borderId="0" xfId="0" applyFont="1" applyAlignment="1">
      <alignment horizontal="left" wrapText="1"/>
    </xf>
  </cellXfs>
  <cellStyles count="2">
    <cellStyle name="Normalno" xfId="0" builtinId="0"/>
    <cellStyle name="Zarez" xfId="1" builtinId="3"/>
  </cellStyles>
  <dxfs count="0"/>
  <tableStyles count="0" defaultTableStyle="TableStyleMedium2" defaultPivotStyle="PivotStyleLight16"/>
  <colors>
    <mruColors>
      <color rgb="FFB4248E"/>
      <color rgb="FFCFEB9D"/>
      <color rgb="FFA6F8D1"/>
      <color rgb="FFC4B5E9"/>
      <color rgb="FF9AD3DE"/>
      <color rgb="FFFF99CC"/>
      <color rgb="FFA0B1D8"/>
      <color rgb="FFE2C5A8"/>
      <color rgb="FFCC9900"/>
      <color rgb="FFFB9F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06"/>
  <sheetViews>
    <sheetView tabSelected="1" view="pageBreakPreview" topLeftCell="A61" zoomScale="120" zoomScaleNormal="120" zoomScaleSheetLayoutView="120" zoomScalePageLayoutView="90" workbookViewId="0">
      <selection activeCell="G164" sqref="G164"/>
    </sheetView>
  </sheetViews>
  <sheetFormatPr defaultRowHeight="15" x14ac:dyDescent="0.25"/>
  <cols>
    <col min="1" max="1" width="5.28515625" customWidth="1"/>
    <col min="2" max="2" width="3.5703125" customWidth="1"/>
    <col min="3" max="3" width="8.140625" customWidth="1"/>
    <col min="4" max="4" width="20" customWidth="1"/>
    <col min="5" max="5" width="17" customWidth="1"/>
    <col min="6" max="6" width="13.5703125" customWidth="1"/>
    <col min="7" max="7" width="16.140625" style="39" customWidth="1"/>
    <col min="8" max="8" width="14.85546875" customWidth="1"/>
    <col min="10" max="10" width="16.85546875" bestFit="1" customWidth="1"/>
  </cols>
  <sheetData>
    <row r="1" spans="2:8" ht="10.5" customHeight="1" x14ac:dyDescent="0.25"/>
    <row r="2" spans="2:8" ht="63.75" customHeight="1" x14ac:dyDescent="0.25">
      <c r="B2" s="157" t="s">
        <v>103</v>
      </c>
      <c r="C2" s="157"/>
      <c r="D2" s="157"/>
      <c r="E2" s="157"/>
      <c r="F2" s="157"/>
      <c r="G2" s="157"/>
      <c r="H2" s="157"/>
    </row>
    <row r="3" spans="2:8" ht="26.25" customHeight="1" x14ac:dyDescent="0.25">
      <c r="B3" s="170" t="s">
        <v>102</v>
      </c>
      <c r="C3" s="170"/>
      <c r="D3" s="170"/>
      <c r="E3" s="170"/>
      <c r="F3" s="170"/>
      <c r="G3" s="170"/>
      <c r="H3" s="170"/>
    </row>
    <row r="5" spans="2:8" x14ac:dyDescent="0.25">
      <c r="B5" s="171" t="s">
        <v>15</v>
      </c>
      <c r="C5" s="171"/>
      <c r="D5" s="171"/>
      <c r="E5" s="171"/>
      <c r="F5" s="171"/>
      <c r="G5" s="171"/>
      <c r="H5" s="171"/>
    </row>
    <row r="6" spans="2:8" ht="9" customHeight="1" x14ac:dyDescent="0.25">
      <c r="B6" s="40"/>
      <c r="C6" s="40"/>
      <c r="D6" s="40"/>
      <c r="E6" s="40"/>
      <c r="F6" s="40"/>
      <c r="G6" s="41"/>
      <c r="H6" s="40"/>
    </row>
    <row r="7" spans="2:8" ht="27.75" customHeight="1" x14ac:dyDescent="0.25">
      <c r="B7" s="161" t="s">
        <v>105</v>
      </c>
      <c r="C7" s="161"/>
      <c r="D7" s="161"/>
      <c r="E7" s="161"/>
      <c r="F7" s="161"/>
      <c r="G7" s="161"/>
      <c r="H7" s="161"/>
    </row>
    <row r="8" spans="2:8" x14ac:dyDescent="0.25">
      <c r="B8" s="161" t="s">
        <v>106</v>
      </c>
      <c r="C8" s="161"/>
      <c r="D8" s="161"/>
      <c r="E8" s="161"/>
      <c r="F8" s="161"/>
      <c r="G8" s="161"/>
      <c r="H8" s="161"/>
    </row>
    <row r="9" spans="2:8" x14ac:dyDescent="0.25">
      <c r="B9" s="161" t="s">
        <v>107</v>
      </c>
      <c r="C9" s="161"/>
      <c r="D9" s="161"/>
      <c r="E9" s="161"/>
      <c r="F9" s="161"/>
      <c r="G9" s="161"/>
      <c r="H9" s="161"/>
    </row>
    <row r="10" spans="2:8" x14ac:dyDescent="0.25">
      <c r="B10" s="161" t="s">
        <v>108</v>
      </c>
      <c r="C10" s="161"/>
      <c r="D10" s="161"/>
      <c r="E10" s="161"/>
      <c r="F10" s="161"/>
      <c r="G10" s="161"/>
      <c r="H10" s="161"/>
    </row>
    <row r="11" spans="2:8" x14ac:dyDescent="0.25">
      <c r="B11" s="161" t="s">
        <v>109</v>
      </c>
      <c r="C11" s="161"/>
      <c r="D11" s="161"/>
      <c r="E11" s="161"/>
      <c r="F11" s="161"/>
      <c r="G11" s="161"/>
      <c r="H11" s="161"/>
    </row>
    <row r="12" spans="2:8" x14ac:dyDescent="0.25">
      <c r="B12" s="161" t="s">
        <v>110</v>
      </c>
      <c r="C12" s="161"/>
      <c r="D12" s="161"/>
      <c r="E12" s="161"/>
      <c r="F12" s="161"/>
      <c r="G12" s="161"/>
      <c r="H12" s="161"/>
    </row>
    <row r="13" spans="2:8" ht="191.25" customHeight="1" x14ac:dyDescent="0.25">
      <c r="B13" s="160" t="s">
        <v>137</v>
      </c>
      <c r="C13" s="160"/>
      <c r="D13" s="160"/>
      <c r="E13" s="160"/>
      <c r="F13" s="160"/>
      <c r="G13" s="160"/>
      <c r="H13" s="160"/>
    </row>
    <row r="14" spans="2:8" x14ac:dyDescent="0.25">
      <c r="B14" s="171" t="s">
        <v>16</v>
      </c>
      <c r="C14" s="171"/>
      <c r="D14" s="171"/>
      <c r="E14" s="171"/>
      <c r="F14" s="171"/>
      <c r="G14" s="171"/>
      <c r="H14" s="171"/>
    </row>
    <row r="15" spans="2:8" ht="6.75" customHeight="1" x14ac:dyDescent="0.25">
      <c r="B15" s="164"/>
      <c r="C15" s="164"/>
      <c r="D15" s="164"/>
      <c r="E15" s="164"/>
      <c r="F15" s="164"/>
      <c r="G15" s="164"/>
      <c r="H15" s="164"/>
    </row>
    <row r="16" spans="2:8" ht="17.25" customHeight="1" x14ac:dyDescent="0.25">
      <c r="B16" s="161" t="s">
        <v>17</v>
      </c>
      <c r="C16" s="161"/>
      <c r="D16" s="161"/>
      <c r="E16" s="161"/>
      <c r="F16" s="161"/>
      <c r="G16" s="161"/>
      <c r="H16" s="161"/>
    </row>
    <row r="17" spans="2:8" ht="8.25" customHeight="1" x14ac:dyDescent="0.25"/>
    <row r="18" spans="2:8" ht="30" customHeight="1" x14ac:dyDescent="0.25">
      <c r="B18" s="43" t="s">
        <v>0</v>
      </c>
      <c r="C18" s="167" t="s">
        <v>85</v>
      </c>
      <c r="D18" s="167"/>
      <c r="E18" s="167"/>
      <c r="F18" s="167"/>
      <c r="G18" s="167"/>
      <c r="H18" s="168"/>
    </row>
    <row r="19" spans="2:8" ht="17.25" customHeight="1" x14ac:dyDescent="0.25">
      <c r="B19" s="43"/>
      <c r="C19" s="45"/>
      <c r="D19" s="45"/>
      <c r="E19" s="45"/>
      <c r="F19" s="45"/>
      <c r="G19" s="45"/>
      <c r="H19" s="94" t="s">
        <v>86</v>
      </c>
    </row>
    <row r="20" spans="2:8" ht="21" customHeight="1" x14ac:dyDescent="0.25">
      <c r="B20" s="43"/>
      <c r="C20" s="44"/>
      <c r="D20" s="45"/>
      <c r="E20" s="45"/>
      <c r="F20" s="45"/>
      <c r="G20" s="35" t="s">
        <v>7</v>
      </c>
      <c r="H20" s="46">
        <f>H22</f>
        <v>80000</v>
      </c>
    </row>
    <row r="21" spans="2:8" ht="30.75" customHeight="1" x14ac:dyDescent="0.25">
      <c r="B21" s="47"/>
      <c r="C21" s="47"/>
      <c r="E21" s="93" t="s">
        <v>89</v>
      </c>
      <c r="F21" s="40" t="s">
        <v>104</v>
      </c>
      <c r="G21" s="165" t="s">
        <v>8</v>
      </c>
      <c r="H21" s="166"/>
    </row>
    <row r="22" spans="2:8" ht="14.25" customHeight="1" x14ac:dyDescent="0.25">
      <c r="B22" s="48" t="s">
        <v>11</v>
      </c>
      <c r="C22" s="162" t="s">
        <v>10</v>
      </c>
      <c r="D22" s="162"/>
      <c r="E22" s="162"/>
      <c r="F22" s="162"/>
      <c r="G22" s="162"/>
      <c r="H22" s="49">
        <f>H28+H33+H39</f>
        <v>80000</v>
      </c>
    </row>
    <row r="23" spans="2:8" s="17" customFormat="1" x14ac:dyDescent="0.25">
      <c r="B23" s="18" t="s">
        <v>19</v>
      </c>
      <c r="C23" s="19" t="s">
        <v>50</v>
      </c>
      <c r="G23" s="36"/>
    </row>
    <row r="24" spans="2:8" s="17" customFormat="1" x14ac:dyDescent="0.25">
      <c r="B24" s="18"/>
      <c r="C24" s="20"/>
      <c r="D24" s="21" t="s">
        <v>18</v>
      </c>
      <c r="E24" s="15">
        <v>39815</v>
      </c>
      <c r="F24" s="15">
        <v>20000</v>
      </c>
      <c r="G24" s="50" t="s">
        <v>35</v>
      </c>
      <c r="H24" s="22">
        <f>F24</f>
        <v>20000</v>
      </c>
    </row>
    <row r="25" spans="2:8" s="17" customFormat="1" x14ac:dyDescent="0.25">
      <c r="B25" s="18"/>
      <c r="D25" s="23" t="s">
        <v>4</v>
      </c>
      <c r="E25" s="24">
        <v>13270</v>
      </c>
      <c r="F25" s="24">
        <v>0</v>
      </c>
      <c r="G25" s="36"/>
      <c r="H25" s="25">
        <f>SUM(F25)</f>
        <v>0</v>
      </c>
    </row>
    <row r="26" spans="2:8" s="17" customFormat="1" x14ac:dyDescent="0.25">
      <c r="B26" s="18"/>
      <c r="D26" s="23" t="s">
        <v>5</v>
      </c>
      <c r="E26" s="24">
        <v>265450</v>
      </c>
      <c r="F26" s="24">
        <v>0</v>
      </c>
      <c r="G26" s="36"/>
      <c r="H26" s="25">
        <v>0</v>
      </c>
    </row>
    <row r="27" spans="2:8" s="17" customFormat="1" x14ac:dyDescent="0.25">
      <c r="B27" s="18"/>
      <c r="D27" s="26" t="s">
        <v>6</v>
      </c>
      <c r="E27" s="27">
        <v>15390</v>
      </c>
      <c r="F27" s="27">
        <v>0</v>
      </c>
      <c r="G27" s="37"/>
      <c r="H27" s="28">
        <v>0</v>
      </c>
    </row>
    <row r="28" spans="2:8" s="17" customFormat="1" x14ac:dyDescent="0.25">
      <c r="B28" s="18"/>
      <c r="D28" s="17" t="s">
        <v>7</v>
      </c>
      <c r="E28" s="24">
        <f>SUM(E24:E27)</f>
        <v>333925</v>
      </c>
      <c r="F28" s="24">
        <f>SUM(F24:F27)</f>
        <v>20000</v>
      </c>
      <c r="G28" s="36"/>
      <c r="H28" s="29">
        <f>SUM(H24:H27)</f>
        <v>20000</v>
      </c>
    </row>
    <row r="29" spans="2:8" s="17" customFormat="1" x14ac:dyDescent="0.25">
      <c r="B29" s="18"/>
      <c r="E29" s="24"/>
      <c r="F29" s="24"/>
      <c r="G29" s="36"/>
      <c r="H29" s="29"/>
    </row>
    <row r="30" spans="2:8" s="17" customFormat="1" ht="12.75" customHeight="1" x14ac:dyDescent="0.25">
      <c r="B30" s="18" t="s">
        <v>20</v>
      </c>
      <c r="C30" s="169" t="s">
        <v>73</v>
      </c>
      <c r="D30" s="169"/>
      <c r="E30" s="169"/>
      <c r="F30" s="169"/>
      <c r="G30" s="169"/>
      <c r="H30" s="169"/>
    </row>
    <row r="31" spans="2:8" s="17" customFormat="1" ht="9" customHeight="1" x14ac:dyDescent="0.25">
      <c r="B31" s="18"/>
      <c r="C31" s="121"/>
      <c r="D31" s="121"/>
      <c r="E31" s="121"/>
      <c r="F31" s="121"/>
      <c r="G31" s="121"/>
      <c r="H31" s="121"/>
    </row>
    <row r="32" spans="2:8" s="17" customFormat="1" ht="12.75" customHeight="1" x14ac:dyDescent="0.25">
      <c r="B32" s="18"/>
      <c r="D32" s="102" t="s">
        <v>18</v>
      </c>
      <c r="E32" s="103">
        <v>79630</v>
      </c>
      <c r="F32" s="103">
        <v>50000</v>
      </c>
      <c r="G32" s="104" t="s">
        <v>35</v>
      </c>
      <c r="H32" s="105">
        <f>F32</f>
        <v>50000</v>
      </c>
    </row>
    <row r="33" spans="2:8" ht="14.25" customHeight="1" x14ac:dyDescent="0.25">
      <c r="B33" s="51"/>
      <c r="D33" t="s">
        <v>7</v>
      </c>
      <c r="E33" s="33">
        <f>SUM(E32:E32)</f>
        <v>79630</v>
      </c>
      <c r="F33" s="33">
        <f>SUM(F32:F32)</f>
        <v>50000</v>
      </c>
      <c r="H33" s="106">
        <f>SUM(H32:H32)</f>
        <v>50000</v>
      </c>
    </row>
    <row r="34" spans="2:8" ht="14.25" customHeight="1" x14ac:dyDescent="0.25">
      <c r="B34" s="51"/>
      <c r="E34" s="33"/>
      <c r="F34" s="33"/>
      <c r="H34" s="106"/>
    </row>
    <row r="35" spans="2:8" ht="14.25" customHeight="1" x14ac:dyDescent="0.25">
      <c r="B35" s="51" t="s">
        <v>21</v>
      </c>
      <c r="C35" s="142" t="s">
        <v>146</v>
      </c>
      <c r="E35" s="33"/>
      <c r="F35" s="33"/>
      <c r="H35" s="106"/>
    </row>
    <row r="36" spans="2:8" ht="14.25" customHeight="1" x14ac:dyDescent="0.25">
      <c r="B36" s="51"/>
      <c r="C36" s="142"/>
      <c r="E36" s="33"/>
      <c r="F36" s="33"/>
      <c r="H36" s="106"/>
    </row>
    <row r="37" spans="2:8" ht="14.25" customHeight="1" x14ac:dyDescent="0.25">
      <c r="B37" s="51"/>
      <c r="C37" s="142"/>
      <c r="D37" s="52" t="s">
        <v>147</v>
      </c>
      <c r="E37" s="34">
        <v>10000</v>
      </c>
      <c r="F37" s="34">
        <v>10000</v>
      </c>
      <c r="G37" s="50" t="s">
        <v>35</v>
      </c>
      <c r="H37" s="145">
        <f>F37</f>
        <v>10000</v>
      </c>
    </row>
    <row r="38" spans="2:8" ht="14.25" customHeight="1" x14ac:dyDescent="0.25">
      <c r="B38" s="51"/>
      <c r="C38" s="142"/>
      <c r="D38" s="53" t="s">
        <v>4</v>
      </c>
      <c r="E38" s="54">
        <v>32850</v>
      </c>
      <c r="F38" s="54">
        <v>0</v>
      </c>
      <c r="G38" s="55"/>
      <c r="H38" s="146">
        <f>F38</f>
        <v>0</v>
      </c>
    </row>
    <row r="39" spans="2:8" ht="14.25" customHeight="1" x14ac:dyDescent="0.25">
      <c r="B39" s="51"/>
      <c r="C39" s="142"/>
      <c r="D39" t="s">
        <v>7</v>
      </c>
      <c r="E39" s="33"/>
      <c r="F39" s="33"/>
      <c r="H39" s="106">
        <f>SUM(H37:H38)</f>
        <v>10000</v>
      </c>
    </row>
    <row r="40" spans="2:8" ht="10.5" customHeight="1" x14ac:dyDescent="0.25">
      <c r="B40" s="51"/>
      <c r="E40" s="33"/>
      <c r="F40" s="33"/>
      <c r="H40" s="106"/>
    </row>
    <row r="41" spans="2:8" x14ac:dyDescent="0.25">
      <c r="B41" s="43" t="s">
        <v>1</v>
      </c>
      <c r="C41" s="167" t="s">
        <v>87</v>
      </c>
      <c r="D41" s="167"/>
      <c r="E41" s="167"/>
      <c r="F41" s="167"/>
      <c r="G41" s="167"/>
      <c r="H41" s="167"/>
    </row>
    <row r="42" spans="2:8" ht="18.75" customHeight="1" x14ac:dyDescent="0.25">
      <c r="B42" s="43"/>
      <c r="C42" s="45"/>
      <c r="D42" s="45"/>
      <c r="E42" s="45"/>
      <c r="F42" s="45"/>
      <c r="G42" s="45"/>
      <c r="H42" s="95" t="s">
        <v>82</v>
      </c>
    </row>
    <row r="43" spans="2:8" ht="21" customHeight="1" x14ac:dyDescent="0.25">
      <c r="B43" s="43"/>
      <c r="C43" s="44"/>
      <c r="D43" s="45"/>
      <c r="E43" s="45"/>
      <c r="F43" s="45"/>
      <c r="G43" s="35" t="s">
        <v>7</v>
      </c>
      <c r="H43" s="46">
        <f>H45+H58+H64</f>
        <v>356151</v>
      </c>
    </row>
    <row r="44" spans="2:8" ht="30" x14ac:dyDescent="0.25">
      <c r="B44" s="47"/>
      <c r="C44" s="47"/>
      <c r="E44" s="93" t="s">
        <v>89</v>
      </c>
      <c r="F44" s="40" t="s">
        <v>104</v>
      </c>
      <c r="G44" s="165" t="s">
        <v>8</v>
      </c>
      <c r="H44" s="166"/>
    </row>
    <row r="45" spans="2:8" ht="13.5" customHeight="1" x14ac:dyDescent="0.25">
      <c r="B45" s="48" t="s">
        <v>9</v>
      </c>
      <c r="C45" s="162" t="s">
        <v>10</v>
      </c>
      <c r="D45" s="162"/>
      <c r="E45" s="162"/>
      <c r="F45" s="162"/>
      <c r="G45" s="162"/>
      <c r="H45" s="49">
        <f>H50+H56</f>
        <v>109490</v>
      </c>
    </row>
    <row r="46" spans="2:8" ht="15.75" customHeight="1" x14ac:dyDescent="0.25">
      <c r="B46" s="51"/>
      <c r="E46" s="33"/>
      <c r="H46" s="33"/>
    </row>
    <row r="47" spans="2:8" x14ac:dyDescent="0.25">
      <c r="B47" s="51" t="s">
        <v>19</v>
      </c>
      <c r="C47" s="56" t="s">
        <v>45</v>
      </c>
    </row>
    <row r="48" spans="2:8" x14ac:dyDescent="0.25">
      <c r="B48" s="51"/>
      <c r="D48" s="52" t="s">
        <v>44</v>
      </c>
      <c r="E48" s="34">
        <v>132720</v>
      </c>
      <c r="F48" s="15">
        <v>66360</v>
      </c>
      <c r="G48" s="50" t="s">
        <v>65</v>
      </c>
      <c r="H48" s="22">
        <v>66360</v>
      </c>
    </row>
    <row r="49" spans="2:9" x14ac:dyDescent="0.25">
      <c r="B49" s="51"/>
      <c r="D49" s="53" t="s">
        <v>6</v>
      </c>
      <c r="E49" s="54">
        <v>6640</v>
      </c>
      <c r="F49" s="27">
        <v>3320</v>
      </c>
      <c r="G49" s="55" t="s">
        <v>65</v>
      </c>
      <c r="H49" s="28">
        <v>3320</v>
      </c>
    </row>
    <row r="50" spans="2:9" ht="17.25" customHeight="1" x14ac:dyDescent="0.25">
      <c r="B50" s="51"/>
      <c r="D50" t="s">
        <v>7</v>
      </c>
      <c r="E50" s="33">
        <f>SUM(E48:E49)</f>
        <v>139360</v>
      </c>
      <c r="F50" s="33">
        <f>F48+F49</f>
        <v>69680</v>
      </c>
      <c r="H50" s="106">
        <f>SUM(H48:H49)</f>
        <v>69680</v>
      </c>
    </row>
    <row r="51" spans="2:9" ht="9.75" customHeight="1" x14ac:dyDescent="0.25"/>
    <row r="52" spans="2:9" x14ac:dyDescent="0.25">
      <c r="B52" s="18" t="s">
        <v>20</v>
      </c>
      <c r="C52" s="19" t="s">
        <v>68</v>
      </c>
      <c r="D52" s="17"/>
      <c r="E52" s="17"/>
      <c r="F52" s="17"/>
      <c r="G52" s="36"/>
      <c r="H52" s="17"/>
    </row>
    <row r="53" spans="2:9" x14ac:dyDescent="0.25">
      <c r="B53" s="18"/>
      <c r="C53" s="20"/>
      <c r="D53" s="21" t="s">
        <v>18</v>
      </c>
      <c r="E53" s="15">
        <v>39810</v>
      </c>
      <c r="F53" s="15">
        <v>39810</v>
      </c>
      <c r="G53" s="38" t="s">
        <v>111</v>
      </c>
      <c r="H53" s="22">
        <v>16540</v>
      </c>
      <c r="I53" s="122"/>
    </row>
    <row r="54" spans="2:9" x14ac:dyDescent="0.25">
      <c r="B54" s="18"/>
      <c r="C54" s="20"/>
      <c r="D54" s="23"/>
      <c r="E54" s="24"/>
      <c r="F54" s="24"/>
      <c r="G54" s="36" t="s">
        <v>65</v>
      </c>
      <c r="H54" s="25">
        <v>23270</v>
      </c>
      <c r="I54" s="123"/>
    </row>
    <row r="55" spans="2:9" x14ac:dyDescent="0.25">
      <c r="B55" s="18"/>
      <c r="C55" s="17"/>
      <c r="D55" s="26" t="s">
        <v>4</v>
      </c>
      <c r="E55" s="27">
        <v>3980</v>
      </c>
      <c r="F55" s="27">
        <v>0</v>
      </c>
      <c r="G55" s="37"/>
      <c r="H55" s="28">
        <f>F55</f>
        <v>0</v>
      </c>
    </row>
    <row r="56" spans="2:9" x14ac:dyDescent="0.25">
      <c r="B56" s="18"/>
      <c r="C56" s="17"/>
      <c r="D56" s="17" t="s">
        <v>7</v>
      </c>
      <c r="E56" s="24">
        <f>SUM(E53:E55)</f>
        <v>43790</v>
      </c>
      <c r="F56" s="24">
        <f>SUM(F53:F55)</f>
        <v>39810</v>
      </c>
      <c r="G56" s="36"/>
      <c r="H56" s="29">
        <f>SUM(H53:H55)</f>
        <v>39810</v>
      </c>
      <c r="I56" s="124"/>
    </row>
    <row r="57" spans="2:9" s="17" customFormat="1" ht="9" customHeight="1" x14ac:dyDescent="0.25">
      <c r="B57" s="18"/>
      <c r="E57" s="24"/>
      <c r="F57" s="24"/>
      <c r="G57" s="36"/>
      <c r="H57" s="29"/>
    </row>
    <row r="58" spans="2:9" ht="13.5" customHeight="1" x14ac:dyDescent="0.25">
      <c r="B58" s="48" t="s">
        <v>46</v>
      </c>
      <c r="C58" s="162" t="s">
        <v>51</v>
      </c>
      <c r="D58" s="162"/>
      <c r="E58" s="162"/>
      <c r="F58" s="162"/>
      <c r="G58" s="162"/>
      <c r="H58" s="49">
        <f>H62</f>
        <v>6635</v>
      </c>
    </row>
    <row r="59" spans="2:9" x14ac:dyDescent="0.25">
      <c r="B59" s="51" t="s">
        <v>19</v>
      </c>
      <c r="C59" s="56" t="s">
        <v>47</v>
      </c>
    </row>
    <row r="60" spans="2:9" ht="30" customHeight="1" x14ac:dyDescent="0.25">
      <c r="B60" s="51"/>
      <c r="D60" s="84" t="s">
        <v>52</v>
      </c>
      <c r="E60" s="34">
        <v>6635</v>
      </c>
      <c r="F60" s="34">
        <v>6635</v>
      </c>
      <c r="G60" s="83" t="s">
        <v>64</v>
      </c>
      <c r="H60" s="60">
        <v>5300</v>
      </c>
    </row>
    <row r="61" spans="2:9" ht="18" customHeight="1" x14ac:dyDescent="0.25">
      <c r="B61" s="51"/>
      <c r="D61" s="85"/>
      <c r="E61" s="54"/>
      <c r="F61" s="54"/>
      <c r="G61" s="55" t="s">
        <v>35</v>
      </c>
      <c r="H61" s="63">
        <v>1335</v>
      </c>
    </row>
    <row r="62" spans="2:9" ht="17.25" customHeight="1" x14ac:dyDescent="0.25">
      <c r="B62" s="51"/>
      <c r="D62" t="s">
        <v>7</v>
      </c>
      <c r="E62" s="33">
        <f>E60</f>
        <v>6635</v>
      </c>
      <c r="F62" s="33">
        <f>SUM(F60:F60)</f>
        <v>6635</v>
      </c>
      <c r="H62" s="106">
        <f>SUM(H60:H61)</f>
        <v>6635</v>
      </c>
    </row>
    <row r="63" spans="2:9" ht="9.75" customHeight="1" x14ac:dyDescent="0.25">
      <c r="B63" s="51"/>
      <c r="E63" s="33"/>
      <c r="H63" s="33"/>
    </row>
    <row r="64" spans="2:9" ht="13.5" customHeight="1" x14ac:dyDescent="0.25">
      <c r="B64" s="48" t="s">
        <v>53</v>
      </c>
      <c r="C64" s="162" t="s">
        <v>54</v>
      </c>
      <c r="D64" s="162"/>
      <c r="E64" s="162"/>
      <c r="F64" s="162"/>
      <c r="G64" s="162"/>
      <c r="H64" s="49">
        <f>H70</f>
        <v>240026</v>
      </c>
    </row>
    <row r="65" spans="2:8" x14ac:dyDescent="0.25">
      <c r="B65" s="51" t="s">
        <v>19</v>
      </c>
      <c r="C65" s="19" t="s">
        <v>55</v>
      </c>
    </row>
    <row r="66" spans="2:8" x14ac:dyDescent="0.25">
      <c r="B66" s="51"/>
      <c r="D66" s="52" t="s">
        <v>90</v>
      </c>
      <c r="E66" s="34">
        <v>446000</v>
      </c>
      <c r="F66" s="34">
        <v>223000</v>
      </c>
      <c r="G66" s="50" t="s">
        <v>75</v>
      </c>
      <c r="H66" s="60">
        <v>178000</v>
      </c>
    </row>
    <row r="67" spans="2:8" x14ac:dyDescent="0.25">
      <c r="B67" s="51"/>
      <c r="D67" s="61"/>
      <c r="E67" s="33"/>
      <c r="F67" s="33"/>
      <c r="G67" s="39" t="s">
        <v>65</v>
      </c>
      <c r="H67" s="62">
        <v>45000</v>
      </c>
    </row>
    <row r="68" spans="2:8" x14ac:dyDescent="0.25">
      <c r="B68" s="51"/>
      <c r="D68" s="61" t="s">
        <v>56</v>
      </c>
      <c r="E68" s="33"/>
      <c r="F68" s="33">
        <v>2026</v>
      </c>
      <c r="G68" s="39" t="s">
        <v>66</v>
      </c>
      <c r="H68" s="33">
        <f>F68</f>
        <v>2026</v>
      </c>
    </row>
    <row r="69" spans="2:8" x14ac:dyDescent="0.25">
      <c r="B69" s="51"/>
      <c r="D69" s="53" t="s">
        <v>101</v>
      </c>
      <c r="E69" s="54"/>
      <c r="F69" s="54">
        <v>15000</v>
      </c>
      <c r="G69" s="55" t="s">
        <v>65</v>
      </c>
      <c r="H69" s="54">
        <f>F69</f>
        <v>15000</v>
      </c>
    </row>
    <row r="70" spans="2:8" ht="17.25" customHeight="1" x14ac:dyDescent="0.25">
      <c r="B70" s="51"/>
      <c r="D70" t="s">
        <v>7</v>
      </c>
      <c r="E70" s="33"/>
      <c r="F70" s="33">
        <f>SUM(F66:F69)</f>
        <v>240026</v>
      </c>
      <c r="H70" s="106">
        <f>SUM(H66:H69)</f>
        <v>240026</v>
      </c>
    </row>
    <row r="71" spans="2:8" ht="9.75" customHeight="1" x14ac:dyDescent="0.25">
      <c r="B71" s="51"/>
      <c r="E71" s="33"/>
    </row>
    <row r="72" spans="2:8" ht="15" customHeight="1" x14ac:dyDescent="0.25">
      <c r="B72" s="43" t="s">
        <v>2</v>
      </c>
      <c r="C72" s="163" t="s">
        <v>3</v>
      </c>
      <c r="D72" s="163"/>
      <c r="E72" s="163"/>
      <c r="F72" s="163"/>
      <c r="G72" s="163"/>
      <c r="H72" s="163"/>
    </row>
    <row r="73" spans="2:8" ht="15" customHeight="1" x14ac:dyDescent="0.3">
      <c r="B73" s="43"/>
      <c r="C73" s="92"/>
      <c r="D73" s="92"/>
      <c r="E73" s="92"/>
      <c r="F73" s="92"/>
      <c r="G73" s="92"/>
      <c r="H73" s="92" t="s">
        <v>83</v>
      </c>
    </row>
    <row r="74" spans="2:8" ht="18.75" customHeight="1" x14ac:dyDescent="0.25">
      <c r="B74" s="43"/>
      <c r="C74" s="44"/>
      <c r="D74" s="45"/>
      <c r="E74" s="45"/>
      <c r="F74" s="45"/>
      <c r="G74" s="35" t="s">
        <v>7</v>
      </c>
      <c r="H74" s="46">
        <f>H76+H99+H104+H109+H121+H126</f>
        <v>1559295</v>
      </c>
    </row>
    <row r="75" spans="2:8" ht="27.75" customHeight="1" x14ac:dyDescent="0.25">
      <c r="B75" s="47"/>
      <c r="C75" s="47"/>
      <c r="E75" s="93" t="s">
        <v>89</v>
      </c>
      <c r="F75" s="40" t="s">
        <v>104</v>
      </c>
      <c r="G75" s="165" t="s">
        <v>8</v>
      </c>
      <c r="H75" s="165"/>
    </row>
    <row r="76" spans="2:8" ht="13.5" customHeight="1" x14ac:dyDescent="0.25">
      <c r="B76" s="48" t="s">
        <v>37</v>
      </c>
      <c r="C76" s="162" t="s">
        <v>10</v>
      </c>
      <c r="D76" s="162"/>
      <c r="E76" s="162"/>
      <c r="F76" s="162"/>
      <c r="G76" s="162"/>
      <c r="H76" s="64">
        <f>H86+H91+H97</f>
        <v>1209945</v>
      </c>
    </row>
    <row r="77" spans="2:8" ht="9" customHeight="1" x14ac:dyDescent="0.25">
      <c r="E77" s="13"/>
      <c r="F77" s="1"/>
      <c r="H77" s="33"/>
    </row>
    <row r="78" spans="2:8" x14ac:dyDescent="0.25">
      <c r="B78" t="s">
        <v>19</v>
      </c>
      <c r="C78" s="56" t="s">
        <v>43</v>
      </c>
      <c r="E78" s="1"/>
      <c r="F78" s="1"/>
    </row>
    <row r="79" spans="2:8" x14ac:dyDescent="0.25">
      <c r="D79" s="135" t="s">
        <v>57</v>
      </c>
      <c r="E79" s="10">
        <v>139360</v>
      </c>
      <c r="F79" s="4">
        <v>139600</v>
      </c>
      <c r="G79" s="50" t="s">
        <v>36</v>
      </c>
      <c r="H79" s="65">
        <v>90725</v>
      </c>
    </row>
    <row r="80" spans="2:8" x14ac:dyDescent="0.25">
      <c r="D80" s="136"/>
      <c r="E80" s="11"/>
      <c r="F80" s="87"/>
      <c r="G80" s="39" t="s">
        <v>80</v>
      </c>
      <c r="H80" s="66">
        <v>53335</v>
      </c>
    </row>
    <row r="81" spans="2:8" ht="35.25" customHeight="1" x14ac:dyDescent="0.25">
      <c r="D81" s="137" t="s">
        <v>155</v>
      </c>
      <c r="E81" s="11">
        <v>13270</v>
      </c>
      <c r="F81" s="30">
        <v>13270</v>
      </c>
      <c r="G81" s="39" t="s">
        <v>36</v>
      </c>
      <c r="H81" s="66">
        <v>13270</v>
      </c>
    </row>
    <row r="82" spans="2:8" ht="29.25" customHeight="1" x14ac:dyDescent="0.25">
      <c r="D82" s="136" t="s">
        <v>67</v>
      </c>
      <c r="E82" s="11">
        <v>45125</v>
      </c>
      <c r="F82" s="30">
        <v>45125</v>
      </c>
      <c r="G82" s="39" t="s">
        <v>148</v>
      </c>
      <c r="H82" s="31">
        <v>45125</v>
      </c>
    </row>
    <row r="83" spans="2:8" ht="33" customHeight="1" x14ac:dyDescent="0.25">
      <c r="D83" s="137" t="s">
        <v>138</v>
      </c>
      <c r="E83" s="11">
        <v>22500</v>
      </c>
      <c r="F83" s="30">
        <v>22500</v>
      </c>
      <c r="G83" s="39" t="s">
        <v>148</v>
      </c>
      <c r="H83" s="119">
        <v>22500</v>
      </c>
    </row>
    <row r="84" spans="2:8" ht="26.25" customHeight="1" x14ac:dyDescent="0.25">
      <c r="D84" s="136" t="s">
        <v>58</v>
      </c>
      <c r="E84" s="11">
        <v>13990</v>
      </c>
      <c r="F84" s="30">
        <v>13990</v>
      </c>
      <c r="G84" s="39" t="s">
        <v>36</v>
      </c>
      <c r="H84" s="119">
        <v>13990</v>
      </c>
    </row>
    <row r="85" spans="2:8" ht="26.25" customHeight="1" x14ac:dyDescent="0.25">
      <c r="D85" s="138" t="s">
        <v>154</v>
      </c>
      <c r="E85" s="12">
        <v>440000</v>
      </c>
      <c r="F85" s="32">
        <v>440000</v>
      </c>
      <c r="G85" s="55" t="s">
        <v>148</v>
      </c>
      <c r="H85" s="120">
        <v>440000</v>
      </c>
    </row>
    <row r="86" spans="2:8" x14ac:dyDescent="0.25">
      <c r="D86" t="s">
        <v>7</v>
      </c>
      <c r="E86" s="13">
        <f>SUM(E79:E85)</f>
        <v>674245</v>
      </c>
      <c r="F86" s="3">
        <f>SUM(F79:F85)</f>
        <v>674485</v>
      </c>
      <c r="H86" s="107">
        <f>SUM(H79:H85)</f>
        <v>678945</v>
      </c>
    </row>
    <row r="87" spans="2:8" ht="10.5" customHeight="1" x14ac:dyDescent="0.25">
      <c r="E87" s="13"/>
      <c r="F87" s="3"/>
      <c r="H87" s="107"/>
    </row>
    <row r="88" spans="2:8" ht="33" customHeight="1" x14ac:dyDescent="0.25">
      <c r="B88" t="s">
        <v>20</v>
      </c>
      <c r="C88" s="178" t="s">
        <v>139</v>
      </c>
      <c r="D88" s="178"/>
      <c r="E88" s="178"/>
      <c r="F88" s="178"/>
      <c r="G88" s="178"/>
      <c r="H88" s="178"/>
    </row>
    <row r="89" spans="2:8" x14ac:dyDescent="0.25">
      <c r="B89" s="18"/>
      <c r="C89" s="20"/>
      <c r="D89" s="21" t="s">
        <v>142</v>
      </c>
      <c r="E89" s="15">
        <v>220000</v>
      </c>
      <c r="F89" s="15">
        <v>220000</v>
      </c>
      <c r="G89" s="38" t="s">
        <v>140</v>
      </c>
      <c r="H89" s="22">
        <v>90000</v>
      </c>
    </row>
    <row r="90" spans="2:8" x14ac:dyDescent="0.25">
      <c r="B90" s="18"/>
      <c r="C90" s="20"/>
      <c r="D90" s="26"/>
      <c r="E90" s="27"/>
      <c r="F90" s="27"/>
      <c r="G90" s="37" t="s">
        <v>148</v>
      </c>
      <c r="H90" s="28">
        <v>130000</v>
      </c>
    </row>
    <row r="91" spans="2:8" x14ac:dyDescent="0.25">
      <c r="B91" s="18"/>
      <c r="C91" s="20"/>
      <c r="D91" s="17" t="s">
        <v>7</v>
      </c>
      <c r="E91" s="24">
        <f>E89</f>
        <v>220000</v>
      </c>
      <c r="F91" s="24">
        <f>F89</f>
        <v>220000</v>
      </c>
      <c r="G91" s="36"/>
      <c r="H91" s="110">
        <f>SUM(H89:H90)</f>
        <v>220000</v>
      </c>
    </row>
    <row r="92" spans="2:8" ht="9" customHeight="1" x14ac:dyDescent="0.25">
      <c r="B92" s="18"/>
      <c r="C92" s="20"/>
      <c r="D92" s="17"/>
      <c r="E92" s="24"/>
      <c r="F92" s="24"/>
      <c r="G92" s="36"/>
      <c r="H92" s="110"/>
    </row>
    <row r="93" spans="2:8" x14ac:dyDescent="0.25">
      <c r="B93" s="18" t="s">
        <v>21</v>
      </c>
      <c r="C93" s="109" t="s">
        <v>95</v>
      </c>
      <c r="D93" s="109"/>
      <c r="E93" s="110"/>
      <c r="F93" s="110"/>
      <c r="G93" s="36"/>
      <c r="H93" s="29"/>
    </row>
    <row r="94" spans="2:8" x14ac:dyDescent="0.25">
      <c r="B94" s="18"/>
      <c r="C94" s="20"/>
      <c r="D94" s="21" t="s">
        <v>96</v>
      </c>
      <c r="E94" s="15">
        <v>925700</v>
      </c>
      <c r="F94" s="15">
        <v>300000</v>
      </c>
      <c r="G94" s="38" t="s">
        <v>35</v>
      </c>
      <c r="H94" s="22">
        <v>180000</v>
      </c>
    </row>
    <row r="95" spans="2:8" x14ac:dyDescent="0.25">
      <c r="B95" s="18"/>
      <c r="C95" s="20"/>
      <c r="D95" s="23"/>
      <c r="E95" s="24"/>
      <c r="F95" s="24"/>
      <c r="G95" s="36" t="s">
        <v>144</v>
      </c>
      <c r="H95" s="25">
        <v>120000</v>
      </c>
    </row>
    <row r="96" spans="2:8" x14ac:dyDescent="0.25">
      <c r="B96" s="18"/>
      <c r="C96" s="20"/>
      <c r="D96" s="26" t="s">
        <v>6</v>
      </c>
      <c r="E96" s="27">
        <v>33000</v>
      </c>
      <c r="F96" s="27">
        <v>11000</v>
      </c>
      <c r="G96" s="37" t="s">
        <v>65</v>
      </c>
      <c r="H96" s="28">
        <f>F96</f>
        <v>11000</v>
      </c>
    </row>
    <row r="97" spans="2:8" x14ac:dyDescent="0.25">
      <c r="B97" s="18"/>
      <c r="C97" s="17"/>
      <c r="D97" s="17" t="s">
        <v>7</v>
      </c>
      <c r="E97" s="24">
        <f>SUM(E94:E96)</f>
        <v>958700</v>
      </c>
      <c r="F97" s="24">
        <f>SUM(F94:F96)</f>
        <v>311000</v>
      </c>
      <c r="G97" s="36"/>
      <c r="H97" s="29">
        <f>SUM(H94:H96)</f>
        <v>311000</v>
      </c>
    </row>
    <row r="98" spans="2:8" ht="9" customHeight="1" x14ac:dyDescent="0.25">
      <c r="B98" s="18"/>
      <c r="C98" s="20"/>
      <c r="D98" s="17"/>
      <c r="E98" s="24"/>
      <c r="F98" s="24"/>
      <c r="G98" s="36"/>
      <c r="H98" s="24"/>
    </row>
    <row r="99" spans="2:8" ht="13.5" customHeight="1" x14ac:dyDescent="0.25">
      <c r="B99" s="48" t="s">
        <v>38</v>
      </c>
      <c r="C99" s="162" t="s">
        <v>14</v>
      </c>
      <c r="D99" s="162"/>
      <c r="E99" s="162"/>
      <c r="F99" s="162"/>
      <c r="G99" s="162"/>
      <c r="H99" s="49">
        <f>H102</f>
        <v>30000</v>
      </c>
    </row>
    <row r="100" spans="2:8" ht="13.5" customHeight="1" x14ac:dyDescent="0.25">
      <c r="B100" t="s">
        <v>19</v>
      </c>
      <c r="C100" s="56" t="s">
        <v>48</v>
      </c>
      <c r="E100" s="1"/>
      <c r="F100" s="1"/>
    </row>
    <row r="101" spans="2:8" x14ac:dyDescent="0.25">
      <c r="D101" s="72" t="s">
        <v>97</v>
      </c>
      <c r="E101" s="139">
        <v>30000</v>
      </c>
      <c r="F101" s="140">
        <v>30000</v>
      </c>
      <c r="G101" s="73" t="s">
        <v>65</v>
      </c>
      <c r="H101" s="141">
        <f>F101</f>
        <v>30000</v>
      </c>
    </row>
    <row r="102" spans="2:8" x14ac:dyDescent="0.25">
      <c r="D102" t="s">
        <v>7</v>
      </c>
      <c r="E102" s="9">
        <f>SUM(E101:E101)</f>
        <v>30000</v>
      </c>
      <c r="F102" s="6">
        <f>SUM(F101:F101)</f>
        <v>30000</v>
      </c>
      <c r="H102" s="74">
        <f>SUM(H101:H101)</f>
        <v>30000</v>
      </c>
    </row>
    <row r="103" spans="2:8" ht="9" customHeight="1" x14ac:dyDescent="0.25">
      <c r="B103" s="51"/>
      <c r="C103" s="42"/>
      <c r="D103" s="42"/>
      <c r="E103" s="42"/>
      <c r="F103" s="42"/>
      <c r="G103" s="41"/>
    </row>
    <row r="104" spans="2:8" ht="13.5" customHeight="1" x14ac:dyDescent="0.25">
      <c r="B104" s="48" t="s">
        <v>39</v>
      </c>
      <c r="C104" s="162" t="s">
        <v>91</v>
      </c>
      <c r="D104" s="162"/>
      <c r="E104" s="162"/>
      <c r="F104" s="162"/>
      <c r="G104" s="162"/>
      <c r="H104" s="49">
        <f>H107</f>
        <v>66000</v>
      </c>
    </row>
    <row r="105" spans="2:8" x14ac:dyDescent="0.25">
      <c r="B105" t="s">
        <v>19</v>
      </c>
      <c r="C105" s="142" t="s">
        <v>141</v>
      </c>
      <c r="E105" s="14"/>
      <c r="F105" s="16"/>
      <c r="H105" s="71"/>
    </row>
    <row r="106" spans="2:8" x14ac:dyDescent="0.25">
      <c r="D106" s="72" t="s">
        <v>142</v>
      </c>
      <c r="E106" s="139">
        <v>66000</v>
      </c>
      <c r="F106" s="140">
        <v>66000</v>
      </c>
      <c r="G106" s="73" t="s">
        <v>145</v>
      </c>
      <c r="H106" s="143">
        <v>66000</v>
      </c>
    </row>
    <row r="107" spans="2:8" x14ac:dyDescent="0.25">
      <c r="D107" t="s">
        <v>7</v>
      </c>
      <c r="E107" s="9">
        <f>E106</f>
        <v>66000</v>
      </c>
      <c r="F107" s="6">
        <f>F106</f>
        <v>66000</v>
      </c>
      <c r="H107" s="74">
        <f>H106</f>
        <v>66000</v>
      </c>
    </row>
    <row r="108" spans="2:8" ht="9" customHeight="1" x14ac:dyDescent="0.25">
      <c r="E108" s="9"/>
      <c r="F108" s="6"/>
      <c r="H108" s="74"/>
    </row>
    <row r="109" spans="2:8" ht="13.5" customHeight="1" x14ac:dyDescent="0.25">
      <c r="B109" s="48" t="s">
        <v>40</v>
      </c>
      <c r="C109" s="162" t="s">
        <v>12</v>
      </c>
      <c r="D109" s="162"/>
      <c r="E109" s="162"/>
      <c r="F109" s="162"/>
      <c r="G109" s="162"/>
      <c r="H109" s="64">
        <f>H113+H119</f>
        <v>187180</v>
      </c>
    </row>
    <row r="110" spans="2:8" x14ac:dyDescent="0.25">
      <c r="B110" t="s">
        <v>19</v>
      </c>
      <c r="C110" s="56" t="s">
        <v>59</v>
      </c>
      <c r="E110" s="1"/>
      <c r="F110" s="1"/>
    </row>
    <row r="111" spans="2:8" x14ac:dyDescent="0.25">
      <c r="D111" s="52" t="s">
        <v>4</v>
      </c>
      <c r="E111" s="10">
        <v>4000</v>
      </c>
      <c r="F111" s="7">
        <v>4000</v>
      </c>
      <c r="G111" s="50" t="s">
        <v>93</v>
      </c>
      <c r="H111" s="75">
        <f>F111</f>
        <v>4000</v>
      </c>
    </row>
    <row r="112" spans="2:8" x14ac:dyDescent="0.25">
      <c r="D112" s="53" t="s">
        <v>60</v>
      </c>
      <c r="E112" s="12">
        <v>29180</v>
      </c>
      <c r="F112" s="5">
        <v>29180</v>
      </c>
      <c r="G112" s="55" t="s">
        <v>65</v>
      </c>
      <c r="H112" s="76">
        <f>F112</f>
        <v>29180</v>
      </c>
    </row>
    <row r="113" spans="2:8" x14ac:dyDescent="0.25">
      <c r="D113" t="s">
        <v>7</v>
      </c>
      <c r="E113" s="11">
        <f>SUM(E111:E112)</f>
        <v>33180</v>
      </c>
      <c r="F113" s="8">
        <f>SUM(F111:F112)</f>
        <v>33180</v>
      </c>
      <c r="H113" s="108">
        <f>SUM(H111:H112)</f>
        <v>33180</v>
      </c>
    </row>
    <row r="114" spans="2:8" ht="9.75" customHeight="1" x14ac:dyDescent="0.25">
      <c r="E114" s="11"/>
      <c r="F114" s="8"/>
      <c r="H114" s="108"/>
    </row>
    <row r="115" spans="2:8" x14ac:dyDescent="0.25">
      <c r="B115" t="s">
        <v>20</v>
      </c>
      <c r="C115" s="133" t="s">
        <v>98</v>
      </c>
      <c r="E115" s="11"/>
      <c r="F115" s="8"/>
      <c r="H115" s="108"/>
    </row>
    <row r="116" spans="2:8" x14ac:dyDescent="0.25">
      <c r="B116" s="51"/>
      <c r="D116" s="52" t="s">
        <v>6</v>
      </c>
      <c r="E116" s="68">
        <v>10000</v>
      </c>
      <c r="F116" s="34">
        <v>10000</v>
      </c>
      <c r="G116" s="50" t="s">
        <v>65</v>
      </c>
      <c r="H116" s="134">
        <v>10000</v>
      </c>
    </row>
    <row r="117" spans="2:8" x14ac:dyDescent="0.25">
      <c r="B117" s="51"/>
      <c r="D117" s="23" t="s">
        <v>5</v>
      </c>
      <c r="E117" s="69">
        <v>144000</v>
      </c>
      <c r="F117" s="33">
        <v>84280</v>
      </c>
      <c r="G117" s="39" t="s">
        <v>65</v>
      </c>
      <c r="H117" s="24">
        <f>F117</f>
        <v>84280</v>
      </c>
    </row>
    <row r="118" spans="2:8" x14ac:dyDescent="0.25">
      <c r="B118" s="51"/>
      <c r="D118" s="26"/>
      <c r="E118" s="70"/>
      <c r="F118" s="54">
        <v>59720</v>
      </c>
      <c r="G118" s="55" t="s">
        <v>140</v>
      </c>
      <c r="H118" s="28">
        <f>F118</f>
        <v>59720</v>
      </c>
    </row>
    <row r="119" spans="2:8" x14ac:dyDescent="0.25">
      <c r="B119" s="51"/>
      <c r="D119" t="s">
        <v>7</v>
      </c>
      <c r="E119" s="69">
        <f>SUM(E116:E118)</f>
        <v>154000</v>
      </c>
      <c r="F119" s="33">
        <f>SUM(F116:F118)</f>
        <v>154000</v>
      </c>
      <c r="H119" s="71">
        <f>SUM(H116:H118)</f>
        <v>154000</v>
      </c>
    </row>
    <row r="120" spans="2:8" ht="12.75" customHeight="1" x14ac:dyDescent="0.25">
      <c r="E120" s="11"/>
      <c r="F120" s="8"/>
      <c r="H120" s="77"/>
    </row>
    <row r="121" spans="2:8" ht="13.5" customHeight="1" x14ac:dyDescent="0.25">
      <c r="B121" s="78" t="s">
        <v>42</v>
      </c>
      <c r="C121" s="177" t="s">
        <v>41</v>
      </c>
      <c r="D121" s="177"/>
      <c r="E121" s="177"/>
      <c r="F121" s="177"/>
      <c r="G121" s="177"/>
      <c r="H121" s="79">
        <f>H123</f>
        <v>26500</v>
      </c>
    </row>
    <row r="122" spans="2:8" x14ac:dyDescent="0.25">
      <c r="B122" s="51" t="s">
        <v>19</v>
      </c>
      <c r="C122" s="56" t="s">
        <v>150</v>
      </c>
    </row>
    <row r="123" spans="2:8" x14ac:dyDescent="0.25">
      <c r="B123" s="51"/>
      <c r="D123" s="72" t="s">
        <v>4</v>
      </c>
      <c r="E123" s="147">
        <v>26500</v>
      </c>
      <c r="F123" s="57">
        <v>26500</v>
      </c>
      <c r="G123" s="73" t="s">
        <v>65</v>
      </c>
      <c r="H123" s="58">
        <f>F123</f>
        <v>26500</v>
      </c>
    </row>
    <row r="124" spans="2:8" x14ac:dyDescent="0.25">
      <c r="D124" t="s">
        <v>7</v>
      </c>
      <c r="E124" s="13">
        <f>E123</f>
        <v>26500</v>
      </c>
      <c r="F124" s="87">
        <f>F123</f>
        <v>26500</v>
      </c>
      <c r="H124" s="33">
        <f>H123</f>
        <v>26500</v>
      </c>
    </row>
    <row r="125" spans="2:8" ht="9" customHeight="1" x14ac:dyDescent="0.25"/>
    <row r="126" spans="2:8" ht="13.5" customHeight="1" x14ac:dyDescent="0.25">
      <c r="B126" s="48" t="s">
        <v>92</v>
      </c>
      <c r="C126" s="162" t="s">
        <v>13</v>
      </c>
      <c r="D126" s="162"/>
      <c r="E126" s="162"/>
      <c r="F126" s="162"/>
      <c r="G126" s="162"/>
      <c r="H126" s="49">
        <f>H130+H136</f>
        <v>39670</v>
      </c>
    </row>
    <row r="127" spans="2:8" x14ac:dyDescent="0.25">
      <c r="B127" s="51"/>
      <c r="E127" s="33"/>
    </row>
    <row r="128" spans="2:8" x14ac:dyDescent="0.25">
      <c r="B128" s="51" t="s">
        <v>19</v>
      </c>
      <c r="C128" s="56" t="s">
        <v>61</v>
      </c>
    </row>
    <row r="129" spans="2:10" x14ac:dyDescent="0.25">
      <c r="B129" s="51"/>
      <c r="D129" s="72" t="s">
        <v>62</v>
      </c>
      <c r="E129" s="115">
        <v>14670</v>
      </c>
      <c r="F129" s="115">
        <f>E129</f>
        <v>14670</v>
      </c>
      <c r="G129" s="73" t="s">
        <v>27</v>
      </c>
      <c r="H129" s="58">
        <f>F129</f>
        <v>14670</v>
      </c>
    </row>
    <row r="130" spans="2:10" x14ac:dyDescent="0.25">
      <c r="B130" s="51"/>
      <c r="D130" s="59" t="s">
        <v>7</v>
      </c>
      <c r="E130" s="144">
        <f>E129</f>
        <v>14670</v>
      </c>
      <c r="F130" s="144">
        <f>F129</f>
        <v>14670</v>
      </c>
      <c r="G130" s="50"/>
      <c r="H130" s="144">
        <f>H129</f>
        <v>14670</v>
      </c>
    </row>
    <row r="131" spans="2:10" ht="9" customHeight="1" x14ac:dyDescent="0.25">
      <c r="B131" s="51"/>
      <c r="E131" s="77"/>
      <c r="F131" s="77"/>
      <c r="H131" s="33"/>
    </row>
    <row r="132" spans="2:10" ht="13.5" customHeight="1" x14ac:dyDescent="0.25">
      <c r="B132" s="51" t="s">
        <v>20</v>
      </c>
      <c r="C132" s="151" t="s">
        <v>99</v>
      </c>
      <c r="D132" s="151"/>
      <c r="E132" s="151"/>
      <c r="F132" s="42"/>
      <c r="G132" s="41"/>
    </row>
    <row r="133" spans="2:10" ht="13.5" customHeight="1" x14ac:dyDescent="0.25">
      <c r="B133" s="51"/>
      <c r="C133" s="42"/>
      <c r="D133" s="84" t="s">
        <v>100</v>
      </c>
      <c r="E133" s="116">
        <v>3075</v>
      </c>
      <c r="F133" s="116">
        <v>0</v>
      </c>
      <c r="G133" s="112"/>
      <c r="H133" s="60">
        <v>0</v>
      </c>
    </row>
    <row r="134" spans="2:10" ht="13.5" customHeight="1" x14ac:dyDescent="0.25">
      <c r="B134" s="51"/>
      <c r="C134" s="42"/>
      <c r="D134" s="113" t="s">
        <v>5</v>
      </c>
      <c r="E134" s="117">
        <v>25000</v>
      </c>
      <c r="F134" s="117">
        <v>6300</v>
      </c>
      <c r="G134" s="41" t="s">
        <v>65</v>
      </c>
      <c r="H134" s="62">
        <f>F134</f>
        <v>6300</v>
      </c>
    </row>
    <row r="135" spans="2:10" ht="13.5" customHeight="1" x14ac:dyDescent="0.25">
      <c r="B135" s="51"/>
      <c r="C135" s="42"/>
      <c r="D135" s="85"/>
      <c r="E135" s="118"/>
      <c r="F135" s="118">
        <v>18700</v>
      </c>
      <c r="G135" s="114" t="s">
        <v>143</v>
      </c>
      <c r="H135" s="63">
        <f>F135</f>
        <v>18700</v>
      </c>
    </row>
    <row r="136" spans="2:10" ht="13.5" customHeight="1" x14ac:dyDescent="0.25">
      <c r="B136" s="51"/>
      <c r="C136" s="42"/>
      <c r="D136" s="42" t="s">
        <v>7</v>
      </c>
      <c r="E136" s="117">
        <f>SUM(E133:E135)</f>
        <v>28075</v>
      </c>
      <c r="F136" s="117">
        <f>SUM(F133:F135)</f>
        <v>25000</v>
      </c>
      <c r="G136" s="41"/>
      <c r="H136" s="33">
        <f>SUM(H133:H135)</f>
        <v>25000</v>
      </c>
    </row>
    <row r="137" spans="2:10" ht="10.5" customHeight="1" x14ac:dyDescent="0.25">
      <c r="B137" s="51"/>
      <c r="C137" s="42"/>
      <c r="D137" s="42"/>
      <c r="E137" s="111"/>
      <c r="F137" s="42"/>
      <c r="G137" s="41"/>
    </row>
    <row r="138" spans="2:10" ht="15.75" customHeight="1" x14ac:dyDescent="0.3">
      <c r="B138" s="96"/>
      <c r="C138" s="97"/>
      <c r="D138" s="97"/>
      <c r="E138" s="97"/>
      <c r="F138" s="97"/>
      <c r="G138" s="98"/>
      <c r="H138" s="99" t="s">
        <v>84</v>
      </c>
    </row>
    <row r="139" spans="2:10" ht="23.25" customHeight="1" x14ac:dyDescent="0.25">
      <c r="B139" s="43" t="s">
        <v>26</v>
      </c>
      <c r="C139" s="44"/>
      <c r="D139" s="45"/>
      <c r="E139" s="45"/>
      <c r="F139" s="45"/>
      <c r="G139" s="35"/>
      <c r="H139" s="46">
        <f>H74+H43+H20</f>
        <v>1995446</v>
      </c>
    </row>
    <row r="140" spans="2:10" ht="9" customHeight="1" x14ac:dyDescent="0.25">
      <c r="B140" s="51"/>
      <c r="C140" s="42"/>
      <c r="D140" s="42"/>
      <c r="E140" s="42"/>
      <c r="F140" s="42"/>
      <c r="G140" s="41"/>
    </row>
    <row r="141" spans="2:10" x14ac:dyDescent="0.25">
      <c r="B141" s="171" t="s">
        <v>22</v>
      </c>
      <c r="C141" s="171"/>
      <c r="D141" s="171"/>
      <c r="E141" s="171"/>
      <c r="F141" s="171"/>
      <c r="G141" s="171"/>
      <c r="H141" s="171"/>
    </row>
    <row r="142" spans="2:10" ht="30" customHeight="1" x14ac:dyDescent="0.25">
      <c r="B142" s="157" t="s">
        <v>112</v>
      </c>
      <c r="C142" s="157"/>
      <c r="D142" s="157"/>
      <c r="E142" s="157"/>
      <c r="F142" s="157"/>
      <c r="G142" s="157"/>
      <c r="H142" s="157"/>
      <c r="J142" s="33"/>
    </row>
    <row r="143" spans="2:10" ht="9" customHeight="1" x14ac:dyDescent="0.25">
      <c r="B143" s="42"/>
      <c r="C143" s="42"/>
      <c r="D143" s="42"/>
      <c r="E143" s="42"/>
      <c r="F143" s="42"/>
      <c r="G143" s="41"/>
      <c r="H143" s="42"/>
    </row>
    <row r="144" spans="2:10" ht="14.25" customHeight="1" x14ac:dyDescent="0.25">
      <c r="B144" s="42"/>
      <c r="C144" s="84"/>
      <c r="D144" s="100"/>
      <c r="E144" s="100"/>
      <c r="F144" s="100"/>
      <c r="G144" s="101" t="s">
        <v>88</v>
      </c>
      <c r="H144" s="42"/>
    </row>
    <row r="145" spans="2:15" x14ac:dyDescent="0.25">
      <c r="C145" s="61" t="s">
        <v>23</v>
      </c>
      <c r="G145" s="88">
        <f>H24+H32+H53+H94+H61+H37</f>
        <v>277875</v>
      </c>
    </row>
    <row r="146" spans="2:15" x14ac:dyDescent="0.25">
      <c r="C146" s="61" t="s">
        <v>63</v>
      </c>
      <c r="G146" s="88">
        <f>H60</f>
        <v>5300</v>
      </c>
    </row>
    <row r="147" spans="2:15" x14ac:dyDescent="0.25">
      <c r="C147" s="61" t="s">
        <v>24</v>
      </c>
      <c r="G147" s="88">
        <f>H79+H81+H84</f>
        <v>117985</v>
      </c>
    </row>
    <row r="148" spans="2:15" x14ac:dyDescent="0.25">
      <c r="C148" s="61" t="s">
        <v>25</v>
      </c>
      <c r="G148" s="88">
        <f>H111+H68</f>
        <v>6026</v>
      </c>
    </row>
    <row r="149" spans="2:15" x14ac:dyDescent="0.25">
      <c r="C149" s="61" t="s">
        <v>81</v>
      </c>
      <c r="G149" s="88">
        <f>H80+H95</f>
        <v>173335</v>
      </c>
    </row>
    <row r="150" spans="2:15" x14ac:dyDescent="0.25">
      <c r="C150" s="61" t="s">
        <v>49</v>
      </c>
      <c r="G150" s="88">
        <f>H48+H49+H96+H67+H101+H112+H116+H117+H134+H106+H54+H69+H123</f>
        <v>416210</v>
      </c>
      <c r="H150" s="33"/>
    </row>
    <row r="151" spans="2:15" x14ac:dyDescent="0.25">
      <c r="C151" s="61" t="s">
        <v>149</v>
      </c>
      <c r="G151" s="88">
        <f>H90+H85+H83+H82</f>
        <v>637625</v>
      </c>
      <c r="H151" s="33"/>
    </row>
    <row r="152" spans="2:15" x14ac:dyDescent="0.25">
      <c r="C152" s="61" t="s">
        <v>69</v>
      </c>
      <c r="G152" s="88">
        <f>H135</f>
        <v>18700</v>
      </c>
    </row>
    <row r="153" spans="2:15" x14ac:dyDescent="0.25">
      <c r="C153" s="61" t="s">
        <v>76</v>
      </c>
      <c r="G153" s="88">
        <f>H66</f>
        <v>178000</v>
      </c>
    </row>
    <row r="154" spans="2:15" x14ac:dyDescent="0.25">
      <c r="C154" s="61" t="s">
        <v>140</v>
      </c>
      <c r="G154" s="88">
        <f>H118+H89</f>
        <v>149720</v>
      </c>
    </row>
    <row r="155" spans="2:15" x14ac:dyDescent="0.25">
      <c r="C155" s="53" t="s">
        <v>28</v>
      </c>
      <c r="D155" s="80"/>
      <c r="E155" s="80"/>
      <c r="F155" s="80"/>
      <c r="G155" s="89">
        <f>H129</f>
        <v>14670</v>
      </c>
    </row>
    <row r="156" spans="2:15" ht="9" customHeight="1" x14ac:dyDescent="0.25">
      <c r="G156" s="90"/>
    </row>
    <row r="157" spans="2:15" x14ac:dyDescent="0.25">
      <c r="C157" s="81" t="s">
        <v>7</v>
      </c>
      <c r="D157" s="82"/>
      <c r="E157" s="82"/>
      <c r="F157" s="82"/>
      <c r="G157" s="91">
        <f>SUM(G145:G155)</f>
        <v>1995446</v>
      </c>
    </row>
    <row r="158" spans="2:15" ht="12" customHeight="1" x14ac:dyDescent="0.25">
      <c r="G158" s="39" t="s">
        <v>72</v>
      </c>
    </row>
    <row r="159" spans="2:15" ht="14.25" customHeight="1" x14ac:dyDescent="0.25">
      <c r="B159" s="171" t="s">
        <v>74</v>
      </c>
      <c r="C159" s="171"/>
      <c r="D159" s="171"/>
      <c r="E159" s="171"/>
      <c r="F159" s="171"/>
      <c r="G159" s="171"/>
      <c r="H159" s="171"/>
    </row>
    <row r="160" spans="2:15" ht="21" customHeight="1" x14ac:dyDescent="0.25">
      <c r="B160" s="161" t="s">
        <v>113</v>
      </c>
      <c r="C160" s="161"/>
      <c r="D160" s="161"/>
      <c r="E160" s="161"/>
      <c r="F160" s="161"/>
      <c r="G160" s="161"/>
      <c r="H160" s="161"/>
      <c r="K160" s="125"/>
      <c r="L160" s="33"/>
      <c r="M160" s="33"/>
      <c r="N160" s="126"/>
      <c r="O160" s="33"/>
    </row>
    <row r="161" spans="2:8" ht="12" customHeight="1" x14ac:dyDescent="0.25"/>
    <row r="162" spans="2:8" x14ac:dyDescent="0.25">
      <c r="B162" t="s">
        <v>151</v>
      </c>
    </row>
    <row r="163" spans="2:8" x14ac:dyDescent="0.25">
      <c r="B163" t="s">
        <v>156</v>
      </c>
    </row>
    <row r="164" spans="2:8" x14ac:dyDescent="0.25">
      <c r="B164" t="s">
        <v>79</v>
      </c>
    </row>
    <row r="165" spans="2:8" ht="14.25" customHeight="1" x14ac:dyDescent="0.25">
      <c r="F165" s="171" t="s">
        <v>29</v>
      </c>
      <c r="G165" s="171"/>
      <c r="H165" s="161"/>
    </row>
    <row r="166" spans="2:8" ht="13.5" customHeight="1" x14ac:dyDescent="0.25">
      <c r="F166" s="171" t="s">
        <v>30</v>
      </c>
      <c r="G166" s="171"/>
      <c r="H166" s="161"/>
    </row>
    <row r="167" spans="2:8" x14ac:dyDescent="0.25">
      <c r="F167" s="171" t="s">
        <v>70</v>
      </c>
      <c r="G167" s="171"/>
      <c r="H167" s="161"/>
    </row>
    <row r="172" spans="2:8" s="2" customFormat="1" ht="15.75" x14ac:dyDescent="0.25">
      <c r="B172" s="173" t="s">
        <v>31</v>
      </c>
      <c r="C172" s="173"/>
      <c r="D172" s="173"/>
      <c r="E172" s="173"/>
      <c r="F172" s="173"/>
      <c r="G172" s="173"/>
      <c r="H172" s="158"/>
    </row>
    <row r="173" spans="2:8" s="2" customFormat="1" ht="30.75" customHeight="1" x14ac:dyDescent="0.25">
      <c r="B173" s="174" t="s">
        <v>114</v>
      </c>
      <c r="C173" s="174"/>
      <c r="D173" s="174"/>
      <c r="E173" s="174"/>
      <c r="F173" s="174"/>
      <c r="G173" s="174"/>
      <c r="H173" s="158"/>
    </row>
    <row r="174" spans="2:8" s="2" customFormat="1" ht="15.75" x14ac:dyDescent="0.25"/>
    <row r="175" spans="2:8" s="2" customFormat="1" ht="51.75" customHeight="1" x14ac:dyDescent="0.25">
      <c r="B175" s="172" t="s">
        <v>78</v>
      </c>
      <c r="C175" s="172"/>
      <c r="D175" s="172"/>
      <c r="E175" s="172"/>
      <c r="F175" s="172"/>
      <c r="G175" s="172"/>
      <c r="H175" s="148"/>
    </row>
    <row r="176" spans="2:8" s="2" customFormat="1" ht="32.25" customHeight="1" x14ac:dyDescent="0.25">
      <c r="B176" s="148" t="s">
        <v>34</v>
      </c>
      <c r="C176" s="148"/>
      <c r="D176" s="148"/>
      <c r="E176" s="148"/>
      <c r="F176" s="148"/>
      <c r="G176" s="148"/>
      <c r="H176" s="148"/>
    </row>
    <row r="177" spans="2:13" s="2" customFormat="1" ht="32.25" customHeight="1" x14ac:dyDescent="0.25">
      <c r="B177" s="148" t="s">
        <v>32</v>
      </c>
      <c r="C177" s="148"/>
      <c r="D177" s="148"/>
      <c r="E177" s="148"/>
      <c r="F177" s="148"/>
      <c r="G177" s="148"/>
      <c r="H177" s="148"/>
    </row>
    <row r="178" spans="2:13" s="2" customFormat="1" ht="32.25" customHeight="1" x14ac:dyDescent="0.25">
      <c r="B178" s="150" t="s">
        <v>115</v>
      </c>
      <c r="C178" s="150"/>
      <c r="D178" s="150"/>
      <c r="E178" s="150"/>
      <c r="F178" s="150"/>
      <c r="G178" s="150"/>
      <c r="H178" s="158"/>
    </row>
    <row r="179" spans="2:13" s="2" customFormat="1" ht="15.75" x14ac:dyDescent="0.25">
      <c r="B179" s="150" t="s">
        <v>116</v>
      </c>
      <c r="C179" s="150"/>
      <c r="D179" s="150"/>
      <c r="E179" s="150"/>
      <c r="F179" s="150"/>
      <c r="G179" s="150"/>
      <c r="K179" s="127"/>
      <c r="L179" s="33"/>
      <c r="M179" s="128"/>
    </row>
    <row r="180" spans="2:13" s="2" customFormat="1" ht="15.75" x14ac:dyDescent="0.25">
      <c r="B180" s="150" t="s">
        <v>117</v>
      </c>
      <c r="C180" s="150"/>
      <c r="D180" s="150"/>
      <c r="E180" s="150"/>
      <c r="F180" s="150"/>
      <c r="G180" s="150"/>
      <c r="K180"/>
      <c r="L180" s="67"/>
      <c r="M180" s="129"/>
    </row>
    <row r="181" spans="2:13" s="2" customFormat="1" ht="15.75" x14ac:dyDescent="0.25">
      <c r="B181" s="150" t="s">
        <v>118</v>
      </c>
      <c r="C181" s="150"/>
      <c r="D181" s="150"/>
      <c r="E181" s="150"/>
      <c r="F181" s="150"/>
      <c r="G181" s="150"/>
      <c r="K181" s="130"/>
      <c r="L181" s="33"/>
      <c r="M181" s="128"/>
    </row>
    <row r="182" spans="2:13" s="2" customFormat="1" ht="15.75" x14ac:dyDescent="0.25">
      <c r="B182" s="150" t="s">
        <v>119</v>
      </c>
      <c r="C182" s="150"/>
      <c r="D182" s="150"/>
      <c r="E182" s="150"/>
      <c r="F182" s="150"/>
      <c r="G182" s="150"/>
      <c r="K182" s="131"/>
      <c r="L182" s="33"/>
      <c r="M182" s="128"/>
    </row>
    <row r="183" spans="2:13" s="2" customFormat="1" ht="15.75" x14ac:dyDescent="0.25">
      <c r="B183" s="150" t="s">
        <v>120</v>
      </c>
      <c r="C183" s="150"/>
      <c r="D183" s="150"/>
      <c r="E183" s="150"/>
      <c r="F183" s="150"/>
      <c r="G183" s="150"/>
      <c r="K183" s="132"/>
      <c r="L183" s="33"/>
      <c r="M183" s="128"/>
    </row>
    <row r="184" spans="2:13" s="2" customFormat="1" ht="15.75" x14ac:dyDescent="0.25">
      <c r="B184" s="150" t="s">
        <v>121</v>
      </c>
      <c r="C184" s="150"/>
      <c r="D184" s="150"/>
      <c r="E184" s="150"/>
      <c r="F184" s="150"/>
      <c r="G184" s="150"/>
      <c r="L184" s="33"/>
      <c r="M184" s="128"/>
    </row>
    <row r="185" spans="2:13" s="2" customFormat="1" ht="15.75" x14ac:dyDescent="0.25">
      <c r="B185" s="150" t="s">
        <v>122</v>
      </c>
      <c r="C185" s="150"/>
      <c r="D185" s="150"/>
      <c r="E185" s="150"/>
      <c r="F185" s="150"/>
      <c r="G185" s="150"/>
    </row>
    <row r="186" spans="2:13" s="2" customFormat="1" ht="15.75" x14ac:dyDescent="0.25">
      <c r="B186" s="150" t="s">
        <v>123</v>
      </c>
      <c r="C186" s="150"/>
      <c r="D186" s="150"/>
      <c r="E186" s="150"/>
      <c r="F186" s="150"/>
      <c r="G186" s="150"/>
    </row>
    <row r="187" spans="2:13" s="2" customFormat="1" ht="15.75" x14ac:dyDescent="0.25">
      <c r="B187" s="150" t="s">
        <v>124</v>
      </c>
      <c r="C187" s="150"/>
      <c r="D187" s="150"/>
      <c r="E187" s="150"/>
      <c r="F187" s="150"/>
      <c r="G187" s="150"/>
    </row>
    <row r="188" spans="2:13" s="2" customFormat="1" ht="30" customHeight="1" x14ac:dyDescent="0.25">
      <c r="B188" s="148" t="s">
        <v>125</v>
      </c>
      <c r="C188" s="148"/>
      <c r="D188" s="148"/>
      <c r="E188" s="148"/>
      <c r="F188" s="148"/>
      <c r="G188" s="148"/>
      <c r="H188" s="148"/>
    </row>
    <row r="189" spans="2:13" s="2" customFormat="1" ht="15.75" x14ac:dyDescent="0.25">
      <c r="B189" s="158" t="s">
        <v>126</v>
      </c>
      <c r="C189" s="158"/>
      <c r="D189" s="158"/>
      <c r="E189" s="158"/>
      <c r="F189" s="158"/>
      <c r="G189" s="158"/>
      <c r="H189" s="158"/>
    </row>
    <row r="190" spans="2:13" s="2" customFormat="1" ht="15.75" x14ac:dyDescent="0.25">
      <c r="B190" s="158" t="s">
        <v>127</v>
      </c>
      <c r="C190" s="158"/>
      <c r="D190" s="158"/>
      <c r="E190" s="158"/>
      <c r="F190" s="158"/>
      <c r="G190" s="158"/>
      <c r="H190" s="158"/>
    </row>
    <row r="191" spans="2:13" s="2" customFormat="1" ht="15.75" x14ac:dyDescent="0.25">
      <c r="B191" s="158" t="s">
        <v>128</v>
      </c>
      <c r="C191" s="158"/>
      <c r="D191" s="158"/>
      <c r="E191" s="158"/>
      <c r="F191" s="158"/>
      <c r="G191" s="158"/>
      <c r="H191" s="158"/>
    </row>
    <row r="192" spans="2:13" s="2" customFormat="1" ht="15.75" x14ac:dyDescent="0.25">
      <c r="B192" s="158" t="s">
        <v>129</v>
      </c>
      <c r="C192" s="158"/>
      <c r="D192" s="158"/>
      <c r="E192" s="158"/>
      <c r="F192" s="158"/>
      <c r="G192" s="158"/>
      <c r="H192" s="158"/>
    </row>
    <row r="193" spans="2:8" s="2" customFormat="1" ht="15.75" customHeight="1" x14ac:dyDescent="0.25">
      <c r="B193" s="158" t="s">
        <v>130</v>
      </c>
      <c r="C193" s="158"/>
      <c r="D193" s="158"/>
      <c r="E193" s="158"/>
      <c r="F193" s="158"/>
      <c r="G193" s="158"/>
      <c r="H193" s="158"/>
    </row>
    <row r="194" spans="2:8" s="2" customFormat="1" ht="53.25" customHeight="1" x14ac:dyDescent="0.25">
      <c r="B194" s="159" t="s">
        <v>131</v>
      </c>
      <c r="C194" s="159"/>
      <c r="D194" s="159"/>
      <c r="E194" s="159"/>
      <c r="F194" s="159"/>
      <c r="G194" s="159"/>
      <c r="H194" s="148"/>
    </row>
    <row r="195" spans="2:8" s="2" customFormat="1" ht="31.5" customHeight="1" x14ac:dyDescent="0.25">
      <c r="B195" s="152" t="s">
        <v>132</v>
      </c>
      <c r="C195" s="152"/>
      <c r="D195" s="152"/>
      <c r="E195" s="152"/>
      <c r="F195" s="152"/>
      <c r="G195" s="152"/>
      <c r="H195" s="148"/>
    </row>
    <row r="196" spans="2:8" s="2" customFormat="1" ht="32.25" customHeight="1" x14ac:dyDescent="0.25">
      <c r="B196" s="153" t="s">
        <v>133</v>
      </c>
      <c r="C196" s="153"/>
      <c r="D196" s="153"/>
      <c r="E196" s="153"/>
      <c r="F196" s="153"/>
      <c r="G196" s="153"/>
      <c r="H196" s="148"/>
    </row>
    <row r="197" spans="2:8" s="86" customFormat="1" ht="37.5" customHeight="1" x14ac:dyDescent="0.25">
      <c r="B197" s="154" t="s">
        <v>152</v>
      </c>
      <c r="C197" s="154"/>
      <c r="D197" s="154"/>
      <c r="E197" s="154"/>
      <c r="F197" s="154"/>
      <c r="G197" s="154"/>
      <c r="H197" s="155"/>
    </row>
    <row r="198" spans="2:8" s="86" customFormat="1" ht="51.75" customHeight="1" x14ac:dyDescent="0.25">
      <c r="B198" s="154" t="s">
        <v>134</v>
      </c>
      <c r="C198" s="156"/>
      <c r="D198" s="156"/>
      <c r="E198" s="156"/>
      <c r="F198" s="156"/>
      <c r="G198" s="156"/>
      <c r="H198" s="156"/>
    </row>
    <row r="199" spans="2:8" s="86" customFormat="1" ht="38.25" customHeight="1" x14ac:dyDescent="0.25">
      <c r="B199" s="154" t="s">
        <v>153</v>
      </c>
      <c r="C199" s="157"/>
      <c r="D199" s="157"/>
      <c r="E199" s="157"/>
      <c r="F199" s="157"/>
      <c r="G199" s="157"/>
      <c r="H199" s="157"/>
    </row>
    <row r="200" spans="2:8" s="2" customFormat="1" ht="30.75" customHeight="1" x14ac:dyDescent="0.25">
      <c r="B200" s="149" t="s">
        <v>135</v>
      </c>
      <c r="C200" s="149"/>
      <c r="D200" s="149"/>
      <c r="E200" s="149"/>
      <c r="F200" s="149"/>
      <c r="G200" s="149"/>
      <c r="H200" s="150"/>
    </row>
    <row r="201" spans="2:8" s="2" customFormat="1" ht="15" customHeight="1" x14ac:dyDescent="0.25">
      <c r="B201" s="175" t="s">
        <v>77</v>
      </c>
      <c r="C201" s="176"/>
      <c r="D201" s="176"/>
      <c r="E201" s="176"/>
      <c r="F201" s="176"/>
      <c r="G201" s="176"/>
      <c r="H201" s="176"/>
    </row>
    <row r="202" spans="2:8" s="2" customFormat="1" ht="15.75" x14ac:dyDescent="0.25"/>
    <row r="203" spans="2:8" x14ac:dyDescent="0.25">
      <c r="B203" s="42"/>
      <c r="C203" s="42"/>
      <c r="D203" s="42"/>
      <c r="E203" s="42"/>
      <c r="F203" s="42"/>
      <c r="G203" s="41"/>
      <c r="H203" s="42"/>
    </row>
    <row r="204" spans="2:8" x14ac:dyDescent="0.25">
      <c r="B204" s="161" t="s">
        <v>94</v>
      </c>
      <c r="C204" s="161"/>
      <c r="D204" s="161"/>
      <c r="E204" s="42"/>
      <c r="F204" s="42"/>
      <c r="G204" s="41" t="s">
        <v>71</v>
      </c>
      <c r="H204" s="42"/>
    </row>
    <row r="205" spans="2:8" x14ac:dyDescent="0.25">
      <c r="B205" s="42"/>
      <c r="C205" s="42"/>
      <c r="D205" s="42"/>
      <c r="E205" s="42"/>
      <c r="F205" s="42"/>
      <c r="G205" s="41"/>
      <c r="H205" s="42"/>
    </row>
    <row r="206" spans="2:8" x14ac:dyDescent="0.25">
      <c r="B206" s="161" t="s">
        <v>136</v>
      </c>
      <c r="C206" s="161"/>
      <c r="D206" s="161"/>
      <c r="E206" s="42"/>
      <c r="F206" s="42"/>
      <c r="G206" s="161" t="s">
        <v>33</v>
      </c>
      <c r="H206" s="161"/>
    </row>
  </sheetData>
  <mergeCells count="71">
    <mergeCell ref="B201:H201"/>
    <mergeCell ref="B176:H176"/>
    <mergeCell ref="C76:G76"/>
    <mergeCell ref="C99:G99"/>
    <mergeCell ref="C109:G109"/>
    <mergeCell ref="C121:G121"/>
    <mergeCell ref="B160:H160"/>
    <mergeCell ref="B178:H178"/>
    <mergeCell ref="B179:G179"/>
    <mergeCell ref="C88:H88"/>
    <mergeCell ref="B189:H189"/>
    <mergeCell ref="B180:G180"/>
    <mergeCell ref="B181:G181"/>
    <mergeCell ref="B182:G182"/>
    <mergeCell ref="B183:G183"/>
    <mergeCell ref="B184:G184"/>
    <mergeCell ref="B2:H2"/>
    <mergeCell ref="B3:H3"/>
    <mergeCell ref="B5:H5"/>
    <mergeCell ref="B175:H175"/>
    <mergeCell ref="C126:G126"/>
    <mergeCell ref="B141:H141"/>
    <mergeCell ref="B142:H142"/>
    <mergeCell ref="B159:H159"/>
    <mergeCell ref="F165:H165"/>
    <mergeCell ref="F166:H166"/>
    <mergeCell ref="F167:H167"/>
    <mergeCell ref="B172:H172"/>
    <mergeCell ref="B173:H173"/>
    <mergeCell ref="G75:H75"/>
    <mergeCell ref="C104:G104"/>
    <mergeCell ref="B14:H14"/>
    <mergeCell ref="B206:D206"/>
    <mergeCell ref="G206:H206"/>
    <mergeCell ref="C64:G64"/>
    <mergeCell ref="C72:H72"/>
    <mergeCell ref="B15:H15"/>
    <mergeCell ref="G21:H21"/>
    <mergeCell ref="C18:H18"/>
    <mergeCell ref="B16:H16"/>
    <mergeCell ref="C22:G22"/>
    <mergeCell ref="C41:H41"/>
    <mergeCell ref="G44:H44"/>
    <mergeCell ref="C45:G45"/>
    <mergeCell ref="C58:G58"/>
    <mergeCell ref="C30:H30"/>
    <mergeCell ref="B204:D204"/>
    <mergeCell ref="B188:H188"/>
    <mergeCell ref="B13:H13"/>
    <mergeCell ref="B7:H7"/>
    <mergeCell ref="B8:H8"/>
    <mergeCell ref="B9:H9"/>
    <mergeCell ref="B10:H10"/>
    <mergeCell ref="B11:H11"/>
    <mergeCell ref="B12:H12"/>
    <mergeCell ref="B177:H177"/>
    <mergeCell ref="B200:H200"/>
    <mergeCell ref="C132:E132"/>
    <mergeCell ref="B195:H195"/>
    <mergeCell ref="B196:H196"/>
    <mergeCell ref="B197:H197"/>
    <mergeCell ref="B198:H198"/>
    <mergeCell ref="B199:H199"/>
    <mergeCell ref="B190:H190"/>
    <mergeCell ref="B191:H191"/>
    <mergeCell ref="B192:H192"/>
    <mergeCell ref="B193:H193"/>
    <mergeCell ref="B194:H194"/>
    <mergeCell ref="B185:G185"/>
    <mergeCell ref="B186:G186"/>
    <mergeCell ref="B187:G187"/>
  </mergeCells>
  <pageMargins left="0.23622047244094491" right="0.23622047244094491" top="0.74803149606299213" bottom="0.74803149606299213" header="0.31496062992125984" footer="0.31496062992125984"/>
  <pageSetup paperSize="9" fitToHeight="0" orientation="portrait" r:id="rId1"/>
  <rowBreaks count="1" manualBreakCount="1">
    <brk id="1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2023-09-18T12:53:52Z</dcterms:modified>
</cp:coreProperties>
</file>