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filterPrivacy="1"/>
  <xr:revisionPtr revIDLastSave="0" documentId="13_ncr:1_{6C4968EA-D4C3-4491-B78F-17C75D6F423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Sheet1!$A$1:$H$316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8" i="1" l="1"/>
  <c r="H110" i="1"/>
  <c r="G249" i="1"/>
  <c r="E238" i="1"/>
  <c r="H238" i="1"/>
  <c r="E228" i="1"/>
  <c r="H228" i="1"/>
  <c r="H223" i="1" s="1"/>
  <c r="E220" i="1"/>
  <c r="H219" i="1"/>
  <c r="H220" i="1" s="1"/>
  <c r="E214" i="1"/>
  <c r="H213" i="1"/>
  <c r="H210" i="1"/>
  <c r="H207" i="1"/>
  <c r="H204" i="1"/>
  <c r="E199" i="1"/>
  <c r="H197" i="1"/>
  <c r="H194" i="1"/>
  <c r="H191" i="1"/>
  <c r="H188" i="1"/>
  <c r="H185" i="1"/>
  <c r="E178" i="1"/>
  <c r="H176" i="1"/>
  <c r="H178" i="1" s="1"/>
  <c r="G248" i="1" s="1"/>
  <c r="E171" i="1"/>
  <c r="H169" i="1"/>
  <c r="H166" i="1"/>
  <c r="H163" i="1"/>
  <c r="H160" i="1"/>
  <c r="H157" i="1"/>
  <c r="E152" i="1"/>
  <c r="H151" i="1"/>
  <c r="H148" i="1"/>
  <c r="H145" i="1"/>
  <c r="H142" i="1"/>
  <c r="E139" i="1"/>
  <c r="H137" i="1"/>
  <c r="H134" i="1"/>
  <c r="H131" i="1"/>
  <c r="H128" i="1"/>
  <c r="H125" i="1"/>
  <c r="E122" i="1"/>
  <c r="H120" i="1"/>
  <c r="H117" i="1"/>
  <c r="H114" i="1"/>
  <c r="E104" i="1"/>
  <c r="H102" i="1"/>
  <c r="H99" i="1"/>
  <c r="E94" i="1"/>
  <c r="H92" i="1"/>
  <c r="H89" i="1"/>
  <c r="H86" i="1"/>
  <c r="H83" i="1"/>
  <c r="H80" i="1"/>
  <c r="E74" i="1"/>
  <c r="H72" i="1"/>
  <c r="H69" i="1"/>
  <c r="H66" i="1"/>
  <c r="H63" i="1"/>
  <c r="H60" i="1"/>
  <c r="H57" i="1"/>
  <c r="H54" i="1"/>
  <c r="E50" i="1"/>
  <c r="H48" i="1"/>
  <c r="H45" i="1"/>
  <c r="H42" i="1"/>
  <c r="H39" i="1"/>
  <c r="H36" i="1"/>
  <c r="H33" i="1"/>
  <c r="H31" i="1"/>
  <c r="H199" i="1" l="1"/>
  <c r="H183" i="1" s="1"/>
  <c r="H104" i="1"/>
  <c r="H97" i="1" s="1"/>
  <c r="H152" i="1"/>
  <c r="H141" i="1" s="1"/>
  <c r="H139" i="1"/>
  <c r="H124" i="1" s="1"/>
  <c r="H171" i="1"/>
  <c r="H155" i="1" s="1"/>
  <c r="H214" i="1"/>
  <c r="H202" i="1" s="1"/>
  <c r="H174" i="1"/>
  <c r="H231" i="1"/>
  <c r="H217" i="1"/>
  <c r="H94" i="1"/>
  <c r="H77" i="1" s="1"/>
  <c r="H122" i="1"/>
  <c r="H109" i="1" s="1"/>
  <c r="H74" i="1"/>
  <c r="H50" i="1"/>
  <c r="H30" i="1" s="1"/>
  <c r="K107" i="1" l="1"/>
  <c r="G246" i="1"/>
  <c r="H107" i="1"/>
  <c r="H52" i="1"/>
  <c r="H28" i="1" s="1"/>
  <c r="G247" i="1"/>
  <c r="G251" i="1" l="1"/>
  <c r="H240" i="1"/>
</calcChain>
</file>

<file path=xl/sharedStrings.xml><?xml version="1.0" encoding="utf-8"?>
<sst xmlns="http://schemas.openxmlformats.org/spreadsheetml/2006/main" count="398" uniqueCount="234">
  <si>
    <t>1.</t>
  </si>
  <si>
    <t>3.</t>
  </si>
  <si>
    <t>4.</t>
  </si>
  <si>
    <t>4.1.</t>
  </si>
  <si>
    <t>TROŠKOVI</t>
  </si>
  <si>
    <t>UKUPNO</t>
  </si>
  <si>
    <t>IZVOR FINANCIRANJA</t>
  </si>
  <si>
    <t>4.2.</t>
  </si>
  <si>
    <t>NERAZVRSTANE CESTE</t>
  </si>
  <si>
    <t>1.1.</t>
  </si>
  <si>
    <t>1.2.</t>
  </si>
  <si>
    <t>4.3.</t>
  </si>
  <si>
    <t>Članak 1.</t>
  </si>
  <si>
    <t>Članak 2.</t>
  </si>
  <si>
    <t>Sadržaj Programa prikazan je u tablici:</t>
  </si>
  <si>
    <t>a)</t>
  </si>
  <si>
    <t>b)</t>
  </si>
  <si>
    <t>c)</t>
  </si>
  <si>
    <t>d)</t>
  </si>
  <si>
    <t>e)</t>
  </si>
  <si>
    <t>Članak 3.</t>
  </si>
  <si>
    <t>KOMUNALNA NAKNADA</t>
  </si>
  <si>
    <t>Članak 4.</t>
  </si>
  <si>
    <t>f)</t>
  </si>
  <si>
    <t>g)</t>
  </si>
  <si>
    <t>kom.naknada</t>
  </si>
  <si>
    <t>Održavanje nerazvrstanih cesta</t>
  </si>
  <si>
    <t>Održavanje kolnika</t>
  </si>
  <si>
    <t>Održavanje bankina i berme</t>
  </si>
  <si>
    <t>Održavanje objekata za odvodnju</t>
  </si>
  <si>
    <t>Uklanjanje raslinja</t>
  </si>
  <si>
    <t>Ostali radovi</t>
  </si>
  <si>
    <t>Zimska služba</t>
  </si>
  <si>
    <t>Održavanje prometne signalizacije</t>
  </si>
  <si>
    <t>prihodi od ŽUC-a</t>
  </si>
  <si>
    <t>2.</t>
  </si>
  <si>
    <t>Održavanje javnih površina na kojima nije dopušten promet motornih vozila</t>
  </si>
  <si>
    <t>Održavanje nogostupa</t>
  </si>
  <si>
    <t>Održavanje biciklističkih staza</t>
  </si>
  <si>
    <t>Održavanje trgova</t>
  </si>
  <si>
    <t>Održavanje građevina javne odvodnje oborinskih voda</t>
  </si>
  <si>
    <t>Održavanje otvorenih kanala</t>
  </si>
  <si>
    <t>Održavanje propusta</t>
  </si>
  <si>
    <t>Održavanje javnih zelenih površina</t>
  </si>
  <si>
    <t>Košnja trave</t>
  </si>
  <si>
    <t>Cvjetne površine</t>
  </si>
  <si>
    <t>Grabljanje lišća</t>
  </si>
  <si>
    <t>ODRŽAVANJE DRVOREDA</t>
  </si>
  <si>
    <t>Orezivanje granja</t>
  </si>
  <si>
    <t>Uklanjanje stabala</t>
  </si>
  <si>
    <t>Zaštita drvoreda</t>
  </si>
  <si>
    <t>Njega drvoreda</t>
  </si>
  <si>
    <t>ODRŽAVANJE DJEČJIH IGRALIŠTA</t>
  </si>
  <si>
    <t>Obnova zaštitnih zona</t>
  </si>
  <si>
    <t>Obnova opreme</t>
  </si>
  <si>
    <t>5.</t>
  </si>
  <si>
    <t>Održavanje građevina i uređaja javne namjene</t>
  </si>
  <si>
    <t>Održavanje fontana</t>
  </si>
  <si>
    <t>Održavanje sustava navodnjavanja</t>
  </si>
  <si>
    <t>Održavanje klupa</t>
  </si>
  <si>
    <t>Ostali materijal za održavanje</t>
  </si>
  <si>
    <t>Održavanje ostale komunalne opreme</t>
  </si>
  <si>
    <t>Održavanje nadstrešnica na stajalištima</t>
  </si>
  <si>
    <t>6.</t>
  </si>
  <si>
    <t>Održavanje groblja</t>
  </si>
  <si>
    <t>7.</t>
  </si>
  <si>
    <t>Održavanje čistoće javnih površina</t>
  </si>
  <si>
    <t>ODRŽAVANJE ZELENIH POVRŠINA</t>
  </si>
  <si>
    <t>Strojno čišćenje</t>
  </si>
  <si>
    <t>Ručno čišćenje</t>
  </si>
  <si>
    <t>Čišćenje koševa za otpatke</t>
  </si>
  <si>
    <t>Postavljanje koševa za otpatke</t>
  </si>
  <si>
    <t>Ostali radovi na čistoći j.površina</t>
  </si>
  <si>
    <t>8.</t>
  </si>
  <si>
    <t>Održavanje javne rasvjete</t>
  </si>
  <si>
    <t>Stupovi i svjetiljke javne rasvjete</t>
  </si>
  <si>
    <t>Žarulje i ostala oprema</t>
  </si>
  <si>
    <t>Radovi na održavanju javne rasvjete</t>
  </si>
  <si>
    <t>Električna energija za javnu rasvjetu</t>
  </si>
  <si>
    <t>9.</t>
  </si>
  <si>
    <t>Deratizacija i dezinsekcija</t>
  </si>
  <si>
    <t>10.</t>
  </si>
  <si>
    <t>Zbrinjavanje nezbrinutih životinja</t>
  </si>
  <si>
    <t>PROGRAM ODRŽAVANJA KOMUNALNE INFRASTRUKTURE SVEUKUPNO</t>
  </si>
  <si>
    <t>PRIHODI OD ŽUC-a</t>
  </si>
  <si>
    <t>PRIHODI OD SPOMENIČKE RENTE</t>
  </si>
  <si>
    <t>spomenička renta</t>
  </si>
  <si>
    <t>Zalijevanje</t>
  </si>
  <si>
    <t>BIVŠE ŽUPANIJSKE I LOKALNE CESTE</t>
  </si>
  <si>
    <t xml:space="preserve">Podrazumijeva čišćenje i popravljanje lokalnih oštećenja nogostupa: krpanje udarnih jama i mrežastih pukotina, te popravak ispuha, presvlačenje asfaltom većih površina, saniranje oštećenih betonskih elemenata, dovoz i ugradnja kamenog materijala, rješavanje odvodnje oborinskih voda s nogostupa. </t>
  </si>
  <si>
    <t xml:space="preserve">Podrazumijeva čišćenje i popravljanje lokalnih oštećenja staza: krpanje udarnih jama i mrežastih pukotina, te popravak ispuha, presvlačenje asfaltom većih površina, saniranje oštećenih betonskih elemenata, dovoz i ugradnja kamenog materijala, rješavanje odvodnje oborinskih voda sa staza. </t>
  </si>
  <si>
    <t xml:space="preserve">Podrazumijeva čišćenje i popravljanje lokalnih oštećenja trgova: krpanje udarnih jama i mrežastih pukotina, te popravak ispuha, presvlačenje asfaltom većih površina, saniranje oštećenih betonskih elemenata, dovoz i ugradnja kamenog materijala, rješavanje odvodnje oborinskih voda. </t>
  </si>
  <si>
    <t>Osiguranje prihvata, odvodnje i ispuštanja oborinskih voda iz građevina i površina javne namjene u građevinskom području.</t>
  </si>
  <si>
    <t>Omogućavanje odvodnje površinskih i podzemnih voda, te prihvat oborinskih voda iz cestovnih kanala, strojnim iskopom i produbljivanjem otvorenih kanala te po potrebi izradom ili zamjenom glave propusta te betonske obloge pokosa i dna kanala.</t>
  </si>
  <si>
    <t>Čišćenje slobodnog profila propusta od nanosa te po potrebi izrada novih ili zamjena postojećih cijevnih propusta.</t>
  </si>
  <si>
    <t>Strojna košnja trave kosilicama, trimerom i tarupom, ispuhivanje puhačem, te odvoz sakupljenog biološkog otpada</t>
  </si>
  <si>
    <t>Prihrana stabala, pinciranje, obnova drvoreda.</t>
  </si>
  <si>
    <t>Održavanje, popravci i čišćenje građevina i uređaja javne namjene</t>
  </si>
  <si>
    <t>Zamjena dotrajalih dijelova igrala na dječjim igralištima te zaštita postojećih.</t>
  </si>
  <si>
    <t>Popravak klupa, bojanje klupa, zaštita klupa</t>
  </si>
  <si>
    <t>Zamjena oštećenih dijelova nadstrešnica te zaštita postojećih nadstrešnica</t>
  </si>
  <si>
    <t>Skup mjera i radnji za osiguranje sigurnog prometa na cestama, očuvanje temeljnih svojstava i poboljšanje prometnih, tehničkih i sigurnosnih značajki, zaštite od štetnog utjecaja cestovnog prometa, očuvanje okoliša i urednog izgleda. Na području Grada Virovitice Programom održavanja je obuhvaćeno 130km nerazvrstanih cesta od čega je 45km bivših županijskih i lokalnih cesta.</t>
  </si>
  <si>
    <t>Sezonsko grabljanje lišća na zelenim površinama na području grada koje obuhvaća ručni rad grabljanja te odvoz sakupljenog biološkog otpada.</t>
  </si>
  <si>
    <t>Zamjena oštećenih te učvršćenje postojećih kolaca za zaštitu drvoreda.</t>
  </si>
  <si>
    <t>Orezivanje stabala, pljevljenje i orezivanje živice, skupljanje i odvoz biološkog otpada.</t>
  </si>
  <si>
    <t>Zalijevanje obnovljenih i postojećih drvoreda, trošak sustava navodnjavanja na drvoredima.</t>
  </si>
  <si>
    <t>Uklanjanje dotrajalih i bolesnih stabala s vađenjem panjeva i odvozom drvne mase.</t>
  </si>
  <si>
    <t>Sukladno sklopljenom Ugovoru za održavanje 3 fontane u gradu.</t>
  </si>
  <si>
    <t>Sezonska postava i održavanje sustava navodnjavanja kap na kap te održavanje prskalica na zelenim površinama kod Palače i u Malom parku.</t>
  </si>
  <si>
    <t>Održavanje mehanizma javnog sata, metalnih brana na zelenim površinama, bine, zaštitnih ploča od plexiglasa</t>
  </si>
  <si>
    <t>Materijal za bojanje betonskih žardinjera, održavanje jarbola, održavanje bravarije na objektima, održavanje pokretnih elektroormara.</t>
  </si>
  <si>
    <t>Održavanje prostora i zgrada za obavljanje ispraćaja i ukopa pokojnika, te uređivanje puteva, zelenih i drugih površina unutar groblja.</t>
  </si>
  <si>
    <t>Obuhvaća groblje u Virovitici te prigradskim naseljima Rezovac, Rezovačke Krčevine i Jasenaš.</t>
  </si>
  <si>
    <t>* grobna naknada je prihod tvrtke Flora Vtc d.o.o. sukladno posebnim Odlukama.</t>
  </si>
  <si>
    <t>Ručno i strojno čišćenje i pranje javnih površina, postavljanje i čišćenje koševa za otpatke, uklanjanje otpada, odvoz i zbrinjavanje otpada.</t>
  </si>
  <si>
    <t>Popravak postojećih te postavljanje novih koševa za otpatke.</t>
  </si>
  <si>
    <t>Ručno čišćenje i čišćenje puhačem nogostupa i trgova, te sakupljanje otpada.</t>
  </si>
  <si>
    <t>Pražnjenje koševa za otpatke te njihovo zbrinjavanje.</t>
  </si>
  <si>
    <t>Čišćenje kanalica, rad traktora, uklanjanje stršljena i ostali nepredviđeni radovi</t>
  </si>
  <si>
    <t xml:space="preserve">Upravljanje i održavanje instalacija javne rasvjete, uključujući podmirivanje troškova električne energije </t>
  </si>
  <si>
    <t>Zamjena postojećih ili postava novih stupova i svjetiljki javne rasvjete na mjestima dotrajalih ili oštećenih, te na mjestima pojačanja javne rasvjete.</t>
  </si>
  <si>
    <t>Zamjena postojećih te postava novih žarulja temeljem prijava građana te redovnim obilaskom terena. Prilikom zamjene žarulja provjerava se ispravnost i ostale opreme: grlo, propaljivač, prigušnica, spojnica, kabel, vodič.</t>
  </si>
  <si>
    <t>Mjere sprečavanja pojave zaraznih bolesti, te suzbijanja njihova širenja biocidnim pripravcima.</t>
  </si>
  <si>
    <t>GROBNA NAKNADA</t>
  </si>
  <si>
    <t>Rad higijeničarske službe, te troškovi skloništa za napuštene i nezbrinute životinje.</t>
  </si>
  <si>
    <t>Obuhvaća rad Higijeničarske službe, Skloništa za napuštene i nezbrinute životinje te mjere propisane Programom zaštite divljači.</t>
  </si>
  <si>
    <t>Podrazumijeva čišćenje i popravljanje lokalnih oštećenja ceste: krpanje udarnih jama i mrežastih pukotina, te popravak ispuha, presvlačenje asfaltom većih površina, dovoz i ugradnja kamenog materijala, profiliranje kamenih kolnika. Isto se obavlja nakon sezonskih pregleda stanja cesta i utvrđivanja stupnja odnosno veličine oštećenja ceste.</t>
  </si>
  <si>
    <t>Osiguranje poravnatih, utvrđenih i zbijenih bankina, otjecanja vode s kolnika poprečnim nagibom bankine. Skidanje, odnosno popunjavanje bankina ovisno o stupnju oštećenja, izrada bermi kod većih uzdužnih nagiba.</t>
  </si>
  <si>
    <t>Omogućavanje odvodnje površinskih voda s kolnika, održavanje i čišćenje sustava i građevina za odvodnju, kontrolirana odvodnja ceste. Profiliranje i produbljivanje cestovnih jaraka, zamjena i postava slivničkih rešetki, zamjena i postava rubnjaka ili kanalica.</t>
  </si>
  <si>
    <t xml:space="preserve">Košnja bankina redovno minimalno 6x godišnje u pojasu 2m od ruba ceste, povremena pojačana košnja,  orezivanje  i sječa vegetacije po potrebi u slobodnom profilu ceste te u propisanom trokutu preglednosti, osiguranje vidljivosti i dostupnosti prometne signalizacije i opreme na cesti. </t>
  </si>
  <si>
    <t>Dežurstvo i otklanjanje snježnih padalina strojem u svrhu osiguranja normalnog odvijanja prometa te posipanje prometnica agregatom i solju u slučaju potrebe, sukladno prioritetima prema Izvedbenom programu zimske službe.</t>
  </si>
  <si>
    <t>Obuhvaća održavanje horizontalne i vertikalne prometne signalizacije. Horizontalne u smislu obnove dotrajalih uzdužnih i poprečnih oznaka na cestama, a vertikalne u smislu održavanja prometnih znakova te osiguranja prometnih pravaca.</t>
  </si>
  <si>
    <t>Osiguranje sigurnog prometovanja na nogostupima i biciklističkim stazama, očuvanje temeljnih svojstava i poboljšanje prometnih, tehničkih i sigurnosnih značajki, zaštita od štetnog utjecaja prometa, očuvanje okoliša i urednog izgleda.</t>
  </si>
  <si>
    <t>Košnja, orezivanje i sakupljanje biološkog otpada s javnih zelenih površina, obnova, održavanje i njega drveća, ukrasnog grmlja i drugog bilja, popločenih i nasipanih površina u parkovima, opreme na dječjim igralištima i drugi poslovi potrebni za održavanje zelenih površina.</t>
  </si>
  <si>
    <t>Sadnja sezonskog cvijeća, okopavanje gredica, zalijevanje cvijeća, pljevljenje i prihrana, održavanje trajnih cvjetnih nasada i travnjaka.</t>
  </si>
  <si>
    <t>Strojna košnja trave kosilicama, trimerom i tarupom, ispuhivanje puhačem, te odvoz sakupljenog biološkog otpada.</t>
  </si>
  <si>
    <t>Popunjavanje zaštitnih zona igrala pijeskom, te po potrebi njihova proširenja.</t>
  </si>
  <si>
    <t xml:space="preserve">Redovno čišćenje dijelova ulica, parkirališta i trgova u 1. komunalnoj zoni, te prema potrebama sezonski u ostalim zonama. </t>
  </si>
  <si>
    <t>Radovi platforme, kamiona, montera, električara, autodizalice, usluge HEP-u na uključivanju, nadzoru i isključivanju prilikom servisiranja javne rasvjete.</t>
  </si>
  <si>
    <t>GRADSKO VIJEĆE GRADA VIROVITICE</t>
  </si>
  <si>
    <t>PREDSJEDNICA</t>
  </si>
  <si>
    <t xml:space="preserve">OBRAZLOŽENJE </t>
  </si>
  <si>
    <t>Kristijan Sabo, dipl.ing.građ.</t>
  </si>
  <si>
    <t xml:space="preserve">          Program održavanja komunalne infrastrukture donosi se istodobno s donošenjem proračuna jedinice lokalne samouprave te se objavljuje u službenom glasilu jedinice lokalne samouprave.</t>
  </si>
  <si>
    <t xml:space="preserve">          Program se izrađuje i donosi u skladu s predvidivim i raspoloživim sredstvima i izvorima financiranja.</t>
  </si>
  <si>
    <t>grob. naknada*</t>
  </si>
  <si>
    <t>Ova Izmjena i dopuna Programa objavit će se u Službenom vjesniku Grada Virovitice</t>
  </si>
  <si>
    <t>Razni nepredviđeni radovi koji se mogu pojaviti tijekom održavanja kao što je planiranje okolnog terena, iskop rovova, utovar i odvoz materijala, rad strojeva, održavanje odbojnih ograda.</t>
  </si>
  <si>
    <t>Razni nepredviđeni radovi koji se mogu pojaviti tijekom održavanja kao npr. planiranje okolnog terena, iskop rovova, utovar i odvoz materijala, rad strojeva, održavanje odbojne ograde.</t>
  </si>
  <si>
    <t>Obuhvaća održavanje horizontalne i vertikalne prometne signalizacije. Horizontalne u smislu obnove dotrajalih uzdužnih i poprečnih oznaka na nogostupu, a vertikalne u smislu održavanja prometnih znakova te osiguranja prometnih pravaca.</t>
  </si>
  <si>
    <t>11.</t>
  </si>
  <si>
    <t>Održavanje dekorativne rasvjete i prigodna ukrašavanja grada</t>
  </si>
  <si>
    <t>Obuhvaća postavljanje i skidanje dekorativne rasvjete za vrijeme božićnih i novogodišnjih blagdana te dekorativno ukrašavanje grada za vrijeme ostalih blagdana i obilježavanja.</t>
  </si>
  <si>
    <t>Održavanje dekorativne rasvjete</t>
  </si>
  <si>
    <t>Rad na održavanju postojeće rasvjete te njezino postavljanje i uklanjanje.</t>
  </si>
  <si>
    <t>Prigodno ukrašavanje grada</t>
  </si>
  <si>
    <t>Rad na održavanju ukrasa te postavljanju i uklanjanju ukrasa za određene blagdane i manifestacije.</t>
  </si>
  <si>
    <t>U skladu sa sadržajem Programa prikazanim u članku 2. troškovi Programa održavanja komunalne infrastrukture za 2019. godinu raspoređuju se na sljedeće izvore financiranja:</t>
  </si>
  <si>
    <t xml:space="preserve">          PROČELNIK</t>
  </si>
  <si>
    <t>Ivančica Fett Škvarić, prof.</t>
  </si>
  <si>
    <t xml:space="preserve">                                "</t>
  </si>
  <si>
    <t xml:space="preserve">     Darko Bukovšak, dipl.ing.građ.</t>
  </si>
  <si>
    <t>R0143</t>
  </si>
  <si>
    <t>R1190</t>
  </si>
  <si>
    <t>R0141</t>
  </si>
  <si>
    <t>R1193</t>
  </si>
  <si>
    <t>R0145</t>
  </si>
  <si>
    <t>R0146</t>
  </si>
  <si>
    <t>R0147</t>
  </si>
  <si>
    <t>R0148</t>
  </si>
  <si>
    <t>R0155</t>
  </si>
  <si>
    <t>R0154</t>
  </si>
  <si>
    <t>R1187</t>
  </si>
  <si>
    <t>R1188</t>
  </si>
  <si>
    <t>R4005</t>
  </si>
  <si>
    <t>R4006</t>
  </si>
  <si>
    <t xml:space="preserve">                   IZRADIO</t>
  </si>
  <si>
    <t>PROGRAM ODRŽAVANJA KOMUNALNE INFRASTRUKTURE U 2023. GODINI</t>
  </si>
  <si>
    <t xml:space="preserve">Ovim Programom održavanja komunalne infrastrukture  (u daljnjem tekstu: Program) određuje se: </t>
  </si>
  <si>
    <t xml:space="preserve"> - opis i opseg poslova održavanja komunalne infrastrukture s procjenom troškova, po djelatnostima</t>
  </si>
  <si>
    <t xml:space="preserve"> - iskaz financijskih sredstava potrebnih za ostvarivanje Programa, s naznakom izvora financiranja.</t>
  </si>
  <si>
    <t>Komunalne djelatnosti kojima se osigurava održavanje komunalne infrastrukture su:</t>
  </si>
  <si>
    <t xml:space="preserve"> - održavanje nerazvrstanih cesta</t>
  </si>
  <si>
    <t xml:space="preserve"> - održavanje javne prometne površine na kojima nije dopušten promet motornih vozila (nogostupi, bicikl. staze),</t>
  </si>
  <si>
    <t xml:space="preserve"> - održavanje građevina javne odvodnje oborinskih voda,</t>
  </si>
  <si>
    <t xml:space="preserve"> - održavanje javnih zelenih površina (parkovi, drvoredi, dječja igrališta, športski i rekreacijski prostori),</t>
  </si>
  <si>
    <t xml:space="preserve"> - održavanje građevina i uređaja javne namjene (nadstrešnice, zdenci, fontane, javni zahodi, spomenici),</t>
  </si>
  <si>
    <t xml:space="preserve"> - održavanje groblja,</t>
  </si>
  <si>
    <t xml:space="preserve"> - održavanje čistoće javnih površina,</t>
  </si>
  <si>
    <t xml:space="preserve"> - održavanje javne rasvjete,</t>
  </si>
  <si>
    <t xml:space="preserve"> - deratizacija i dezinsekcija,</t>
  </si>
  <si>
    <t xml:space="preserve"> - zbrinjavanje nezbrinutih životinja.</t>
  </si>
  <si>
    <t xml:space="preserve"> - održavanje dekorativne rasvjete i dekorativno ukrašavanje grada</t>
  </si>
  <si>
    <t>Vrsta, opseg i rokovi izvođenja radova održavanja komunalne infrastrukture vrše se sukladno pravilima struke i standardima održavanja kojima su određeni normativi utroška materijala, radni sati vozila, strojeva i radne snage za radove održavanja, a čijom primjenom u punom standardu se osigurava trajno čuvanje građevinske, prometne, gospodarske i socijalne  vrijednosti komunalne infrastrukture.</t>
  </si>
  <si>
    <t>KLASA: 363-01/22-01/35</t>
  </si>
  <si>
    <t xml:space="preserve">            -nerazvrstane ceste</t>
  </si>
  <si>
    <t xml:space="preserve">            -javne prometne površine na kojima nije dopušten promet motornih vozila</t>
  </si>
  <si>
    <t xml:space="preserve">            -javna parkirališta</t>
  </si>
  <si>
    <t xml:space="preserve">            -javne garaže</t>
  </si>
  <si>
    <t xml:space="preserve">            -javne zelene površine</t>
  </si>
  <si>
    <t xml:space="preserve">            -građevine i uređaji javne namjene</t>
  </si>
  <si>
    <t xml:space="preserve">            -javna rasvjeta</t>
  </si>
  <si>
    <t xml:space="preserve">            -groblja i krematoriji na grobljima</t>
  </si>
  <si>
    <t xml:space="preserve">            -građevine namijenjene obavljanju javnog prijevoza</t>
  </si>
  <si>
    <t xml:space="preserve">          Komunalne djelatnosti kojima se osigurava održavanje komunalne infrastrukture, sukladno članku 22. Zakona su:</t>
  </si>
  <si>
    <t xml:space="preserve">            -održavanje nerazvrstanih cesta</t>
  </si>
  <si>
    <t xml:space="preserve">            -održavanje javnih prometnih površina na kojima nije dopušten promet motornim vozilima</t>
  </si>
  <si>
    <t xml:space="preserve">            -održavanje građevina javne odvodnje oborinskih voda</t>
  </si>
  <si>
    <t xml:space="preserve">            -održavanje javnih zelenih površina</t>
  </si>
  <si>
    <t xml:space="preserve">            -održavanje građevina, uređaja i predmeta javne namjene</t>
  </si>
  <si>
    <t xml:space="preserve">            -održavanje groblja i krematorija unutar groblja</t>
  </si>
  <si>
    <t xml:space="preserve">            -održavanje čistoće javnih površina</t>
  </si>
  <si>
    <t xml:space="preserve">            -održavanje javne rasvjete</t>
  </si>
  <si>
    <t xml:space="preserve">          Osim komunalnih djelatnosti kojima se osigurava održavanje komunalne infrastrukture sukladno članku 22. Zakona, Odlukom o komunalnim djelatnostima na području Grada Virovitice određene su i sljedeće komunalne djelatnosti kojima se osigurava održavanje komunalne infrastrukture:</t>
  </si>
  <si>
    <t xml:space="preserve">            -deratizacija i dezinsekcija</t>
  </si>
  <si>
    <t xml:space="preserve">            -zbrinjavanje nezbrinutih životinja</t>
  </si>
  <si>
    <t xml:space="preserve">            -održavanje dekorativne rasvjete i prigodno ukrašavanje grada</t>
  </si>
  <si>
    <t xml:space="preserve">          Određen je opis i opseg poslova održavanja komunalne infrastrukture s procjenom pojedinih troškova, po djelatnostima, te su iskazana financijska sredstva potrebna za ostvarivanje programa, s naznakom izvora financiranja.</t>
  </si>
  <si>
    <t xml:space="preserve">          Opis i opseg poslova održavanja komunalne infrastrukture određen je u smislu omogućavanja potrebnog standarda održavanja koji iznosi najmanje 90% funkcionalnosti sve komunalne infrastrukture.</t>
  </si>
  <si>
    <t xml:space="preserve">          Grad Virovitica u okviru svog samoupravnog djelovanja osigurava uvjete, usklađuje interese i poduzima aktivnosti kojima se neposredno ostvaruju potrebe građana, a osobito one koje se odnose na komunalne djelatnosti i uređenje naselja.</t>
  </si>
  <si>
    <t xml:space="preserve">          Grad Virovitica te pravne i fizičke osobe koje obavljaju komunalne djelatnosti obavezne su osigurati kvalitetno obavljanje tih djelatnosti, osigurati održavanje komunalne infrastrukture u stanju funkcionalne sposobnosti, na načelima održivog razvoja te osigurati javnost rada. </t>
  </si>
  <si>
    <t xml:space="preserve">          Najveći iznos sredstava predviđen je za obavljanje komunalne djelatnosti održavanja nerazvrstanih cesta zbog izgrađene razgranate prometne mreže kolnika za koja su potrebna velika sredstva za redovno i kvalitetno održavanje u funkcionalnom stanju i stanju sigurnom za prometovanje motornim vozilima. U tu komunalnu djelatnost, temeljem sklopljenog višegodišnjeg ugovora, spada i održavanje kolnika u zimskim uvjetima koje se iz godine u godinu mijenja ovisno o vremenskim prilikama. Detaljniji plan održavanja nerazvrstanih cesta se sukladno sklopljenom Ugovoru s tvrtkom Ceste d.d. Bjelovar izrađuje na mjesečnom nivou u ovisnosti o stanju pojedinih cesta i utvrđivanju stupnja oštećenja nakon redovitih sezonskih pregleda cesta.</t>
  </si>
  <si>
    <t xml:space="preserve">          Jedan od većih iznosa sredstava predviđen je za obavljanje komunalne djelatnosti održavanja javnih zelenih površina kojom je obuhvaćena redovna košnja trave, održavanje cvjetnih površina, drvoreda i dječjih igrališta, kojih iz godine u godinu, sukladno povećanju stnadarda življenja ima sve više. Detaljniji planovi održavanja javnih zelenih površina se izrađuju na mjesečnom nivou u ovisnosti o vremenskim prilikama i stupnju oštećenja pojedinih površina.</t>
  </si>
  <si>
    <t xml:space="preserve">          Izgradnjom javne rasvjete u gotovo svim nerazvrstanim cestama na području Grada Virovitice povećala se i potreba za osiguranjem većeg iznosa sredstava za održavanje javne rasvjete u koju spada i podmirenje troška električne energije. Uvođenjem komunalnog info telefona, pokazalo se da je to jedan od najboljih načina za prijavu nedostataka na komunalnoj infrastrukturi od strane građana, posebice za nedostatke u radu javne rasvjete. Po prijavama građana te redovnim obilaskom utvrđuju se tjedni planovi održavanja javne rasvjete u smislu zamjene pregorelih žarulja te po potrebi ostale opreme sustava javne rasvjete.</t>
  </si>
  <si>
    <t xml:space="preserve">          Također, moramo napomenuti da su veliki doprinos u smislu povećanja stupnja održavanja komunalne infrastrukture posebice u prigradskim naseljima, unijela Vijeća Mjesnih odbora koji svojim redovitim iskazanim potrebama po Mjesnim odborima sudjeluju u izradi mjesečnih planova održavanja komunalne infrastrukture.  </t>
  </si>
  <si>
    <t xml:space="preserve">          Sredstva za osiguranje održavanja komunalne infrastrukture kroz navedene komunalne djelatnosti osiguravaju se iz prikupljenih sredstava komunalne naknade, sredstava iz čl.108. st.3 Zakona o cestama koja se uplaćuju putem Županijske uprave za ceste Virovitičko-podravske županije, sredstava spomeničke rente te sredstava grobne naknade koja su posebnim odlukama povjerene upravitelju groblja, tvrtki Flora VTC d.o.o. Virovitica.</t>
  </si>
  <si>
    <t>Prijedloga Programa održavanja komunalne infrastrukture na području Grada Virovitice u 2023. godini</t>
  </si>
  <si>
    <t>Na temelju članka 72. Zakona o komunalnom gospodarstvu ("Narodne novine" broj 68/2018, 110/2018, 32/2020) i članka 29. Statuta Grada Virovitice ("Službeni vjesnik Grada Virovitice" broj 1/2021), Gradsko vijeće Grada Virovitice na     ____.  Sjednici održanoj dana    ________________ . godine, donosi</t>
  </si>
  <si>
    <t xml:space="preserve">          Člankom 72. Zakona o komunalnom gospodarstvu (Narodne novine broj 68/2018, 110/2018, 32/2020) propisano je donošenje Programa održavanja komunalne infrastrukture za kalendarsku godinu od strane predstavničkog tijela jedinice lokalne samouprave. </t>
  </si>
  <si>
    <t xml:space="preserve">          Komunalnu infrastrukturu sukladno članku 59. Zakona o komunalnom gospodarstvu  (Narodne novine broj 68/2018, 110/2018, 32/2020) čine:</t>
  </si>
  <si>
    <t xml:space="preserve">          Zakonom i Odlukom propisane komunalne djelatnosti obrađene su ovim Programom održavanja komunalne infrastrukture u 2023. godini.                                                                 </t>
  </si>
  <si>
    <t xml:space="preserve">          Ovaj Program održavanja komunalne infrastrukture usklađen je s pozicijama i iznosima sredstava u Proračunu Grada Virovitice za 2023. godinu te se kao takav predlaže za usvajanje.</t>
  </si>
  <si>
    <t>URBROJ: 2189-1-03-01/5-22-2</t>
  </si>
  <si>
    <t xml:space="preserve">Virovitica,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</si>
</sst>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charset val="238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u/>
      <sz val="14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0" fillId="0" borderId="0" xfId="0" applyAlignment="1">
      <alignment vertical="top"/>
    </xf>
    <xf numFmtId="0" fontId="1" fillId="0" borderId="0" xfId="0" applyFont="1"/>
    <xf numFmtId="4" fontId="0" fillId="0" borderId="0" xfId="0" applyNumberFormat="1"/>
    <xf numFmtId="0" fontId="0" fillId="0" borderId="1" xfId="0" applyBorder="1"/>
    <xf numFmtId="0" fontId="0" fillId="0" borderId="3" xfId="0" applyBorder="1"/>
    <xf numFmtId="4" fontId="0" fillId="0" borderId="6" xfId="0" applyNumberFormat="1" applyBorder="1"/>
    <xf numFmtId="0" fontId="0" fillId="0" borderId="5" xfId="0" applyBorder="1"/>
    <xf numFmtId="0" fontId="0" fillId="0" borderId="7" xfId="0" applyBorder="1"/>
    <xf numFmtId="4" fontId="0" fillId="0" borderId="1" xfId="0" applyNumberFormat="1" applyBorder="1"/>
    <xf numFmtId="0" fontId="0" fillId="0" borderId="2" xfId="0" applyBorder="1"/>
    <xf numFmtId="4" fontId="0" fillId="0" borderId="4" xfId="0" applyNumberFormat="1" applyBorder="1"/>
    <xf numFmtId="0" fontId="0" fillId="0" borderId="1" xfId="0" applyBorder="1" applyAlignment="1">
      <alignment horizontal="right"/>
    </xf>
    <xf numFmtId="4" fontId="0" fillId="0" borderId="8" xfId="0" applyNumberFormat="1" applyBorder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vertical="top"/>
    </xf>
    <xf numFmtId="4" fontId="1" fillId="2" borderId="1" xfId="0" applyNumberFormat="1" applyFont="1" applyFill="1" applyBorder="1"/>
    <xf numFmtId="0" fontId="1" fillId="0" borderId="9" xfId="0" applyFont="1" applyBorder="1"/>
    <xf numFmtId="0" fontId="1" fillId="0" borderId="10" xfId="0" applyFont="1" applyBorder="1"/>
    <xf numFmtId="4" fontId="1" fillId="0" borderId="11" xfId="0" applyNumberFormat="1" applyFont="1" applyBorder="1"/>
    <xf numFmtId="0" fontId="0" fillId="0" borderId="1" xfId="0" applyBorder="1" applyAlignment="1">
      <alignment vertical="top"/>
    </xf>
    <xf numFmtId="0" fontId="1" fillId="0" borderId="1" xfId="0" applyFont="1" applyBorder="1"/>
    <xf numFmtId="0" fontId="0" fillId="0" borderId="0" xfId="0" applyAlignment="1">
      <alignment horizontal="center" wrapText="1"/>
    </xf>
    <xf numFmtId="0" fontId="9" fillId="0" borderId="0" xfId="0" applyFont="1" applyAlignment="1">
      <alignment wrapText="1"/>
    </xf>
    <xf numFmtId="0" fontId="1" fillId="3" borderId="0" xfId="0" applyFont="1" applyFill="1" applyAlignment="1">
      <alignment vertical="top"/>
    </xf>
    <xf numFmtId="0" fontId="1" fillId="3" borderId="0" xfId="0" applyFont="1" applyFill="1" applyAlignment="1">
      <alignment vertical="top" wrapText="1"/>
    </xf>
    <xf numFmtId="4" fontId="3" fillId="3" borderId="0" xfId="0" applyNumberFormat="1" applyFont="1" applyFill="1" applyAlignment="1">
      <alignment vertical="top" wrapText="1"/>
    </xf>
    <xf numFmtId="0" fontId="0" fillId="3" borderId="0" xfId="0" applyFill="1"/>
    <xf numFmtId="0" fontId="0" fillId="0" borderId="0" xfId="0" applyAlignment="1">
      <alignment horizontal="left"/>
    </xf>
    <xf numFmtId="0" fontId="1" fillId="3" borderId="0" xfId="0" applyFont="1" applyFill="1" applyAlignment="1">
      <alignment vertical="center"/>
    </xf>
    <xf numFmtId="0" fontId="1" fillId="3" borderId="0" xfId="0" applyFont="1" applyFill="1" applyAlignment="1">
      <alignment vertical="center" wrapText="1"/>
    </xf>
    <xf numFmtId="0" fontId="6" fillId="3" borderId="0" xfId="0" applyFont="1" applyFill="1" applyAlignment="1">
      <alignment vertical="center" wrapText="1"/>
    </xf>
    <xf numFmtId="4" fontId="3" fillId="3" borderId="0" xfId="0" applyNumberFormat="1" applyFont="1" applyFill="1" applyAlignment="1">
      <alignment vertical="center" wrapText="1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right" vertical="center"/>
    </xf>
    <xf numFmtId="4" fontId="0" fillId="0" borderId="0" xfId="0" applyNumberFormat="1" applyAlignment="1">
      <alignment vertical="center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9" fillId="0" borderId="0" xfId="0" applyFont="1" applyAlignment="1">
      <alignment horizontal="justify" vertical="center" wrapText="1"/>
    </xf>
    <xf numFmtId="0" fontId="0" fillId="0" borderId="1" xfId="0" applyBorder="1" applyAlignment="1">
      <alignment wrapText="1"/>
    </xf>
    <xf numFmtId="0" fontId="6" fillId="3" borderId="0" xfId="0" applyFont="1" applyFill="1" applyAlignment="1">
      <alignment vertical="top" wrapText="1"/>
    </xf>
    <xf numFmtId="0" fontId="0" fillId="0" borderId="0" xfId="0" applyAlignment="1">
      <alignment horizontal="center" vertical="top"/>
    </xf>
    <xf numFmtId="0" fontId="0" fillId="0" borderId="0" xfId="0" applyAlignment="1">
      <alignment vertical="center" wrapText="1"/>
    </xf>
    <xf numFmtId="4" fontId="0" fillId="0" borderId="0" xfId="0" applyNumberFormat="1" applyAlignment="1">
      <alignment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wrapText="1"/>
    </xf>
    <xf numFmtId="4" fontId="1" fillId="0" borderId="0" xfId="0" applyNumberFormat="1" applyFont="1"/>
    <xf numFmtId="0" fontId="4" fillId="0" borderId="0" xfId="0" applyFont="1" applyAlignment="1">
      <alignment vertical="top"/>
    </xf>
    <xf numFmtId="0" fontId="5" fillId="0" borderId="0" xfId="0" applyFont="1" applyAlignment="1">
      <alignment wrapText="1"/>
    </xf>
    <xf numFmtId="0" fontId="1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4" fontId="3" fillId="0" borderId="0" xfId="0" applyNumberFormat="1" applyFont="1" applyAlignment="1">
      <alignment vertical="top" wrapText="1"/>
    </xf>
    <xf numFmtId="0" fontId="1" fillId="3" borderId="0" xfId="0" applyFont="1" applyFill="1" applyAlignment="1">
      <alignment horizontal="left" vertical="top"/>
    </xf>
    <xf numFmtId="0" fontId="0" fillId="0" borderId="0" xfId="0" applyAlignment="1">
      <alignment wrapText="1"/>
    </xf>
    <xf numFmtId="0" fontId="0" fillId="0" borderId="0" xfId="0" applyAlignment="1">
      <alignment horizontal="justify" vertical="top" wrapText="1"/>
    </xf>
    <xf numFmtId="0" fontId="0" fillId="0" borderId="0" xfId="0" applyAlignment="1">
      <alignment horizontal="justify" wrapText="1"/>
    </xf>
    <xf numFmtId="0" fontId="0" fillId="0" borderId="0" xfId="0" applyAlignment="1">
      <alignment horizontal="left" wrapText="1"/>
    </xf>
    <xf numFmtId="0" fontId="0" fillId="0" borderId="0" xfId="0"/>
    <xf numFmtId="0" fontId="0" fillId="0" borderId="0" xfId="0" applyAlignment="1">
      <alignment horizontal="justify" vertical="top"/>
    </xf>
    <xf numFmtId="0" fontId="0" fillId="0" borderId="0" xfId="0" applyAlignment="1">
      <alignment horizontal="justify"/>
    </xf>
    <xf numFmtId="0" fontId="0" fillId="0" borderId="0" xfId="0" applyAlignment="1">
      <alignment horizontal="justify" vertical="top" wrapText="1" readingOrder="1"/>
    </xf>
    <xf numFmtId="49" fontId="0" fillId="0" borderId="0" xfId="0" applyNumberFormat="1" applyAlignment="1">
      <alignment horizontal="justify" vertical="top" wrapText="1"/>
    </xf>
    <xf numFmtId="0" fontId="0" fillId="0" borderId="0" xfId="0" applyAlignment="1">
      <alignment horizontal="justify" vertical="center" wrapText="1"/>
    </xf>
    <xf numFmtId="4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9" fillId="0" borderId="0" xfId="0" applyFont="1" applyAlignment="1">
      <alignment horizontal="justify" vertical="center" wrapText="1"/>
    </xf>
    <xf numFmtId="0" fontId="0" fillId="0" borderId="0" xfId="0" applyAlignment="1">
      <alignment horizontal="center" wrapText="1"/>
    </xf>
    <xf numFmtId="0" fontId="6" fillId="3" borderId="0" xfId="0" applyFont="1" applyFill="1" applyAlignment="1">
      <alignment vertical="top" wrapText="1"/>
    </xf>
    <xf numFmtId="0" fontId="7" fillId="3" borderId="0" xfId="0" applyFont="1" applyFill="1" applyAlignment="1">
      <alignment vertical="top" wrapText="1"/>
    </xf>
    <xf numFmtId="0" fontId="8" fillId="3" borderId="0" xfId="0" applyFont="1" applyFill="1" applyAlignment="1">
      <alignment horizontal="justify" vertical="center" wrapText="1"/>
    </xf>
    <xf numFmtId="0" fontId="0" fillId="0" borderId="0" xfId="0" applyAlignment="1">
      <alignment horizontal="right" vertical="top" wrapText="1"/>
    </xf>
    <xf numFmtId="0" fontId="0" fillId="0" borderId="0" xfId="0" applyAlignment="1">
      <alignment horizontal="right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vertical="top"/>
    </xf>
    <xf numFmtId="49" fontId="0" fillId="0" borderId="0" xfId="0" applyNumberFormat="1" applyAlignment="1">
      <alignment horizontal="justify" wrapText="1"/>
    </xf>
    <xf numFmtId="0" fontId="8" fillId="3" borderId="0" xfId="0" applyFont="1" applyFill="1" applyAlignment="1">
      <alignment horizontal="justify" wrapText="1"/>
    </xf>
    <xf numFmtId="4" fontId="0" fillId="0" borderId="1" xfId="0" applyNumberFormat="1" applyBorder="1" applyAlignment="1">
      <alignment wrapText="1"/>
    </xf>
    <xf numFmtId="0" fontId="0" fillId="0" borderId="1" xfId="0" applyBorder="1" applyAlignment="1">
      <alignment wrapText="1"/>
    </xf>
    <xf numFmtId="0" fontId="10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9" fillId="0" borderId="0" xfId="0" applyFont="1" applyAlignment="1">
      <alignment vertical="center" wrapText="1"/>
    </xf>
    <xf numFmtId="0" fontId="9" fillId="0" borderId="1" xfId="0" applyFont="1" applyBorder="1" applyAlignment="1">
      <alignment horizontal="justify" vertical="center" wrapText="1"/>
    </xf>
    <xf numFmtId="0" fontId="1" fillId="2" borderId="1" xfId="0" applyFont="1" applyFill="1" applyBorder="1" applyAlignment="1">
      <alignment wrapText="1"/>
    </xf>
    <xf numFmtId="0" fontId="0" fillId="0" borderId="1" xfId="0" applyBorder="1" applyAlignment="1">
      <alignment horizontal="justify" vertical="center" wrapText="1"/>
    </xf>
    <xf numFmtId="49" fontId="9" fillId="0" borderId="0" xfId="0" applyNumberFormat="1" applyFont="1" applyAlignment="1">
      <alignment horizontal="justify" vertical="center" wrapText="1"/>
    </xf>
    <xf numFmtId="4" fontId="0" fillId="0" borderId="3" xfId="0" applyNumberForma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8" fillId="0" borderId="0" xfId="0" applyFont="1" applyAlignment="1">
      <alignment wrapText="1"/>
    </xf>
    <xf numFmtId="0" fontId="9" fillId="3" borderId="0" xfId="0" applyFont="1" applyFill="1" applyAlignment="1">
      <alignment horizontal="justify" wrapText="1"/>
    </xf>
    <xf numFmtId="0" fontId="2" fillId="0" borderId="0" xfId="0" applyFont="1" applyAlignment="1">
      <alignment horizont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K310"/>
  <sheetViews>
    <sheetView tabSelected="1" view="pageBreakPreview" zoomScale="110" zoomScaleNormal="100" zoomScaleSheetLayoutView="110" workbookViewId="0">
      <selection activeCell="K30" sqref="K30"/>
    </sheetView>
  </sheetViews>
  <sheetFormatPr defaultRowHeight="15" x14ac:dyDescent="0.25"/>
  <cols>
    <col min="1" max="1" width="4.42578125" customWidth="1"/>
    <col min="2" max="2" width="4.85546875" customWidth="1"/>
    <col min="4" max="4" width="26.140625" customWidth="1"/>
    <col min="5" max="5" width="8.28515625" customWidth="1"/>
    <col min="6" max="6" width="14.85546875" customWidth="1"/>
    <col min="7" max="7" width="15.5703125" customWidth="1"/>
    <col min="8" max="8" width="14.7109375" customWidth="1"/>
    <col min="10" max="10" width="10.140625" bestFit="1" customWidth="1"/>
    <col min="11" max="11" width="11.7109375" bestFit="1" customWidth="1"/>
    <col min="13" max="13" width="16.85546875" bestFit="1" customWidth="1"/>
  </cols>
  <sheetData>
    <row r="2" spans="2:8" ht="46.5" customHeight="1" x14ac:dyDescent="0.25">
      <c r="B2" s="58" t="s">
        <v>227</v>
      </c>
      <c r="C2" s="58"/>
      <c r="D2" s="58"/>
      <c r="E2" s="58"/>
      <c r="F2" s="58"/>
      <c r="G2" s="58"/>
      <c r="H2" s="58"/>
    </row>
    <row r="4" spans="2:8" ht="45.75" customHeight="1" x14ac:dyDescent="0.35">
      <c r="B4" s="92" t="s">
        <v>177</v>
      </c>
      <c r="C4" s="92"/>
      <c r="D4" s="92"/>
      <c r="E4" s="92"/>
      <c r="F4" s="92"/>
      <c r="G4" s="92"/>
      <c r="H4" s="92"/>
    </row>
    <row r="6" spans="2:8" x14ac:dyDescent="0.25">
      <c r="B6" s="69" t="s">
        <v>12</v>
      </c>
      <c r="C6" s="69"/>
      <c r="D6" s="69"/>
      <c r="E6" s="69"/>
      <c r="F6" s="69"/>
      <c r="G6" s="69"/>
      <c r="H6" s="69"/>
    </row>
    <row r="7" spans="2:8" ht="16.5" customHeight="1" x14ac:dyDescent="0.25">
      <c r="B7" s="67" t="s">
        <v>178</v>
      </c>
      <c r="C7" s="67"/>
      <c r="D7" s="67"/>
      <c r="E7" s="67"/>
      <c r="F7" s="67"/>
      <c r="G7" s="67"/>
      <c r="H7" s="67"/>
    </row>
    <row r="8" spans="2:8" x14ac:dyDescent="0.25">
      <c r="B8" s="67" t="s">
        <v>179</v>
      </c>
      <c r="C8" s="67"/>
      <c r="D8" s="67"/>
      <c r="E8" s="67"/>
      <c r="F8" s="67"/>
      <c r="G8" s="67"/>
      <c r="H8" s="67"/>
    </row>
    <row r="9" spans="2:8" x14ac:dyDescent="0.25">
      <c r="B9" s="67" t="s">
        <v>180</v>
      </c>
      <c r="C9" s="67"/>
      <c r="D9" s="67"/>
      <c r="E9" s="67"/>
      <c r="F9" s="67"/>
      <c r="G9" s="67"/>
      <c r="H9" s="67"/>
    </row>
    <row r="10" spans="2:8" ht="9" customHeight="1" x14ac:dyDescent="0.25">
      <c r="B10" s="67"/>
      <c r="C10" s="67"/>
      <c r="D10" s="67"/>
      <c r="E10" s="67"/>
      <c r="F10" s="67"/>
      <c r="G10" s="67"/>
      <c r="H10" s="67"/>
    </row>
    <row r="11" spans="2:8" ht="13.5" customHeight="1" x14ac:dyDescent="0.25">
      <c r="B11" s="67" t="s">
        <v>181</v>
      </c>
      <c r="C11" s="67"/>
      <c r="D11" s="67"/>
      <c r="E11" s="67"/>
      <c r="F11" s="67"/>
      <c r="G11" s="67"/>
      <c r="H11" s="67"/>
    </row>
    <row r="12" spans="2:8" x14ac:dyDescent="0.25">
      <c r="B12" s="67" t="s">
        <v>182</v>
      </c>
      <c r="C12" s="67"/>
      <c r="D12" s="67"/>
      <c r="E12" s="67"/>
      <c r="F12" s="67"/>
      <c r="G12" s="67"/>
      <c r="H12" s="67"/>
    </row>
    <row r="13" spans="2:8" ht="30" customHeight="1" x14ac:dyDescent="0.25">
      <c r="B13" s="67" t="s">
        <v>183</v>
      </c>
      <c r="C13" s="67"/>
      <c r="D13" s="67"/>
      <c r="E13" s="67"/>
      <c r="F13" s="67"/>
      <c r="G13" s="67"/>
      <c r="H13" s="67"/>
    </row>
    <row r="14" spans="2:8" x14ac:dyDescent="0.25">
      <c r="B14" s="67" t="s">
        <v>184</v>
      </c>
      <c r="C14" s="67"/>
      <c r="D14" s="67"/>
      <c r="E14" s="67"/>
      <c r="F14" s="67"/>
      <c r="G14" s="67"/>
      <c r="H14" s="67"/>
    </row>
    <row r="15" spans="2:8" x14ac:dyDescent="0.25">
      <c r="B15" s="67" t="s">
        <v>185</v>
      </c>
      <c r="C15" s="67"/>
      <c r="D15" s="67"/>
      <c r="E15" s="67"/>
      <c r="F15" s="67"/>
      <c r="G15" s="67"/>
      <c r="H15" s="67"/>
    </row>
    <row r="16" spans="2:8" x14ac:dyDescent="0.25">
      <c r="B16" s="67" t="s">
        <v>186</v>
      </c>
      <c r="C16" s="67"/>
      <c r="D16" s="67"/>
      <c r="E16" s="67"/>
      <c r="F16" s="67"/>
      <c r="G16" s="67"/>
      <c r="H16" s="67"/>
    </row>
    <row r="17" spans="2:11" x14ac:dyDescent="0.25">
      <c r="B17" s="67" t="s">
        <v>187</v>
      </c>
      <c r="C17" s="67"/>
      <c r="D17" s="67"/>
      <c r="E17" s="67"/>
      <c r="F17" s="67"/>
      <c r="G17" s="67"/>
      <c r="H17" s="67"/>
    </row>
    <row r="18" spans="2:11" x14ac:dyDescent="0.25">
      <c r="B18" s="67" t="s">
        <v>188</v>
      </c>
      <c r="C18" s="67"/>
      <c r="D18" s="67"/>
      <c r="E18" s="67"/>
      <c r="F18" s="67"/>
      <c r="G18" s="67"/>
      <c r="H18" s="67"/>
    </row>
    <row r="19" spans="2:11" x14ac:dyDescent="0.25">
      <c r="B19" s="67" t="s">
        <v>189</v>
      </c>
      <c r="C19" s="67"/>
      <c r="D19" s="67"/>
      <c r="E19" s="67"/>
      <c r="F19" s="67"/>
      <c r="G19" s="67"/>
      <c r="H19" s="67"/>
    </row>
    <row r="20" spans="2:11" x14ac:dyDescent="0.25">
      <c r="B20" s="67" t="s">
        <v>190</v>
      </c>
      <c r="C20" s="67"/>
      <c r="D20" s="67"/>
      <c r="E20" s="67"/>
      <c r="F20" s="67"/>
      <c r="G20" s="67"/>
      <c r="H20" s="67"/>
    </row>
    <row r="21" spans="2:11" x14ac:dyDescent="0.25">
      <c r="B21" s="67" t="s">
        <v>191</v>
      </c>
      <c r="C21" s="67"/>
      <c r="D21" s="67"/>
      <c r="E21" s="67"/>
      <c r="F21" s="67"/>
      <c r="G21" s="67"/>
      <c r="H21" s="67"/>
    </row>
    <row r="22" spans="2:11" x14ac:dyDescent="0.25">
      <c r="B22" s="67" t="s">
        <v>192</v>
      </c>
      <c r="C22" s="67"/>
      <c r="D22" s="67"/>
      <c r="E22" s="67"/>
      <c r="F22" s="67"/>
      <c r="G22" s="67"/>
      <c r="H22" s="67"/>
    </row>
    <row r="23" spans="2:11" ht="61.5" customHeight="1" x14ac:dyDescent="0.25">
      <c r="B23" s="58" t="s">
        <v>193</v>
      </c>
      <c r="C23" s="58"/>
      <c r="D23" s="58"/>
      <c r="E23" s="58"/>
      <c r="F23" s="58"/>
      <c r="G23" s="58"/>
      <c r="H23" s="58"/>
    </row>
    <row r="24" spans="2:11" ht="8.25" customHeight="1" x14ac:dyDescent="0.25">
      <c r="B24" s="56"/>
      <c r="C24" s="56"/>
      <c r="D24" s="56"/>
      <c r="E24" s="56"/>
      <c r="F24" s="56"/>
      <c r="G24" s="56"/>
      <c r="H24" s="56"/>
    </row>
    <row r="25" spans="2:11" x14ac:dyDescent="0.25">
      <c r="B25" s="69" t="s">
        <v>13</v>
      </c>
      <c r="C25" s="69"/>
      <c r="D25" s="69"/>
      <c r="E25" s="69"/>
      <c r="F25" s="69"/>
      <c r="G25" s="69"/>
      <c r="H25" s="69"/>
    </row>
    <row r="26" spans="2:11" ht="16.5" customHeight="1" x14ac:dyDescent="0.25">
      <c r="B26" s="67" t="s">
        <v>14</v>
      </c>
      <c r="C26" s="67"/>
      <c r="D26" s="67"/>
      <c r="E26" s="67"/>
      <c r="F26" s="67"/>
      <c r="G26" s="67"/>
      <c r="H26" s="67"/>
    </row>
    <row r="27" spans="2:11" ht="14.25" customHeight="1" x14ac:dyDescent="0.25">
      <c r="B27" s="24" t="s">
        <v>0</v>
      </c>
      <c r="C27" s="70" t="s">
        <v>26</v>
      </c>
      <c r="D27" s="70"/>
      <c r="E27" s="70"/>
      <c r="F27" s="70"/>
      <c r="G27" s="70"/>
      <c r="H27" s="71"/>
    </row>
    <row r="28" spans="2:11" s="33" customFormat="1" ht="102" customHeight="1" x14ac:dyDescent="0.25">
      <c r="B28" s="29"/>
      <c r="C28" s="72" t="s">
        <v>101</v>
      </c>
      <c r="D28" s="72"/>
      <c r="E28" s="72"/>
      <c r="F28" s="30"/>
      <c r="G28" s="31" t="s">
        <v>5</v>
      </c>
      <c r="H28" s="32">
        <f>SUM(H30,H52)</f>
        <v>530887</v>
      </c>
    </row>
    <row r="29" spans="2:11" x14ac:dyDescent="0.25">
      <c r="B29" s="44"/>
      <c r="C29" s="44"/>
      <c r="E29" s="73" t="s">
        <v>4</v>
      </c>
      <c r="F29" s="74"/>
      <c r="G29" s="75" t="s">
        <v>6</v>
      </c>
      <c r="H29" s="76"/>
    </row>
    <row r="30" spans="2:11" ht="14.25" customHeight="1" x14ac:dyDescent="0.25">
      <c r="B30" s="15" t="s">
        <v>9</v>
      </c>
      <c r="C30" s="85" t="s">
        <v>8</v>
      </c>
      <c r="D30" s="85"/>
      <c r="E30" s="85"/>
      <c r="F30" s="85"/>
      <c r="G30" s="85"/>
      <c r="H30" s="16">
        <f>SUM(H50)</f>
        <v>371620</v>
      </c>
      <c r="I30" t="s">
        <v>162</v>
      </c>
      <c r="K30" s="3"/>
    </row>
    <row r="31" spans="2:11" s="33" customFormat="1" x14ac:dyDescent="0.25">
      <c r="B31" s="33" t="s">
        <v>15</v>
      </c>
      <c r="C31" s="34" t="s">
        <v>27</v>
      </c>
      <c r="E31" s="88">
        <v>145995</v>
      </c>
      <c r="F31" s="89"/>
      <c r="G31" s="35" t="s">
        <v>25</v>
      </c>
      <c r="H31" s="36">
        <f>E31</f>
        <v>145995</v>
      </c>
    </row>
    <row r="32" spans="2:11" s="33" customFormat="1" ht="96" customHeight="1" x14ac:dyDescent="0.25">
      <c r="C32" s="87" t="s">
        <v>126</v>
      </c>
      <c r="D32" s="87"/>
      <c r="E32" s="87"/>
      <c r="F32" s="45"/>
      <c r="G32" s="35"/>
      <c r="H32" s="36"/>
    </row>
    <row r="33" spans="2:8" x14ac:dyDescent="0.25">
      <c r="B33" s="1" t="s">
        <v>16</v>
      </c>
      <c r="C33" s="2" t="s">
        <v>28</v>
      </c>
      <c r="E33" s="66">
        <v>6635</v>
      </c>
      <c r="F33" s="67"/>
      <c r="G33" s="14" t="s">
        <v>25</v>
      </c>
      <c r="H33" s="3">
        <f>E33</f>
        <v>6635</v>
      </c>
    </row>
    <row r="34" spans="2:8" ht="63.75" customHeight="1" x14ac:dyDescent="0.25">
      <c r="B34" s="1"/>
      <c r="C34" s="68" t="s">
        <v>127</v>
      </c>
      <c r="D34" s="68"/>
      <c r="E34" s="68"/>
      <c r="F34" s="39"/>
      <c r="G34" s="14"/>
      <c r="H34" s="3"/>
    </row>
    <row r="35" spans="2:8" ht="8.25" customHeight="1" x14ac:dyDescent="0.25">
      <c r="B35" s="1"/>
      <c r="C35" s="23"/>
      <c r="D35" s="23"/>
      <c r="E35" s="23"/>
      <c r="F35" s="39"/>
      <c r="G35" s="14"/>
      <c r="H35" s="3"/>
    </row>
    <row r="36" spans="2:8" x14ac:dyDescent="0.25">
      <c r="B36" s="1" t="s">
        <v>17</v>
      </c>
      <c r="C36" s="2" t="s">
        <v>29</v>
      </c>
      <c r="E36" s="66">
        <v>59725</v>
      </c>
      <c r="F36" s="67"/>
      <c r="G36" s="14" t="s">
        <v>25</v>
      </c>
      <c r="H36" s="3">
        <f>E36</f>
        <v>59725</v>
      </c>
    </row>
    <row r="37" spans="2:8" ht="76.5" customHeight="1" x14ac:dyDescent="0.25">
      <c r="B37" s="1"/>
      <c r="C37" s="68" t="s">
        <v>128</v>
      </c>
      <c r="D37" s="68"/>
      <c r="E37" s="68"/>
      <c r="F37" s="39"/>
      <c r="G37" s="14"/>
      <c r="H37" s="3"/>
    </row>
    <row r="38" spans="2:8" ht="9.75" customHeight="1" x14ac:dyDescent="0.25">
      <c r="B38" s="1"/>
      <c r="C38" s="23"/>
      <c r="D38" s="23"/>
      <c r="E38" s="23"/>
      <c r="F38" s="39"/>
      <c r="G38" s="14"/>
      <c r="H38" s="3"/>
    </row>
    <row r="39" spans="2:8" x14ac:dyDescent="0.25">
      <c r="B39" s="1" t="s">
        <v>18</v>
      </c>
      <c r="C39" s="2" t="s">
        <v>30</v>
      </c>
      <c r="F39" s="3">
        <v>19910</v>
      </c>
      <c r="G39" s="14" t="s">
        <v>25</v>
      </c>
      <c r="H39" s="3">
        <f>F39</f>
        <v>19910</v>
      </c>
    </row>
    <row r="40" spans="2:8" ht="75" customHeight="1" x14ac:dyDescent="0.25">
      <c r="B40" s="1"/>
      <c r="C40" s="68" t="s">
        <v>129</v>
      </c>
      <c r="D40" s="68"/>
      <c r="E40" s="68"/>
      <c r="F40" s="3"/>
      <c r="G40" s="14"/>
      <c r="H40" s="3"/>
    </row>
    <row r="41" spans="2:8" ht="9" customHeight="1" x14ac:dyDescent="0.25">
      <c r="B41" s="1"/>
      <c r="C41" s="23"/>
      <c r="D41" s="23"/>
      <c r="E41" s="23"/>
      <c r="F41" s="3"/>
      <c r="G41" s="14"/>
      <c r="H41" s="3"/>
    </row>
    <row r="42" spans="2:8" x14ac:dyDescent="0.25">
      <c r="B42" s="1" t="s">
        <v>19</v>
      </c>
      <c r="C42" s="2" t="s">
        <v>31</v>
      </c>
      <c r="F42" s="3">
        <v>13275</v>
      </c>
      <c r="G42" s="14" t="s">
        <v>25</v>
      </c>
      <c r="H42" s="3">
        <f>F42</f>
        <v>13275</v>
      </c>
    </row>
    <row r="43" spans="2:8" ht="51" customHeight="1" x14ac:dyDescent="0.25">
      <c r="B43" s="1"/>
      <c r="C43" s="68" t="s">
        <v>147</v>
      </c>
      <c r="D43" s="68"/>
      <c r="E43" s="68"/>
      <c r="F43" s="3"/>
      <c r="G43" s="14"/>
      <c r="H43" s="3"/>
    </row>
    <row r="44" spans="2:8" ht="5.25" customHeight="1" x14ac:dyDescent="0.25">
      <c r="B44" s="1"/>
      <c r="C44" s="23"/>
      <c r="D44" s="23"/>
      <c r="E44" s="23"/>
      <c r="F44" s="3"/>
      <c r="G44" s="14"/>
      <c r="H44" s="3"/>
    </row>
    <row r="45" spans="2:8" x14ac:dyDescent="0.25">
      <c r="B45" s="1" t="s">
        <v>23</v>
      </c>
      <c r="C45" s="2" t="s">
        <v>32</v>
      </c>
      <c r="F45" s="3">
        <v>106170</v>
      </c>
      <c r="G45" s="14" t="s">
        <v>25</v>
      </c>
      <c r="H45" s="3">
        <f>F45</f>
        <v>106170</v>
      </c>
    </row>
    <row r="46" spans="2:8" ht="62.25" customHeight="1" x14ac:dyDescent="0.25">
      <c r="B46" s="1"/>
      <c r="C46" s="68" t="s">
        <v>130</v>
      </c>
      <c r="D46" s="68"/>
      <c r="E46" s="68"/>
      <c r="F46" s="3"/>
      <c r="G46" s="14"/>
      <c r="H46" s="3"/>
    </row>
    <row r="47" spans="2:8" ht="6" customHeight="1" x14ac:dyDescent="0.25">
      <c r="B47" s="1"/>
      <c r="C47" s="23"/>
      <c r="D47" s="23"/>
      <c r="E47" s="23"/>
      <c r="F47" s="3"/>
      <c r="G47" s="14"/>
      <c r="H47" s="3"/>
    </row>
    <row r="48" spans="2:8" x14ac:dyDescent="0.25">
      <c r="B48" s="1" t="s">
        <v>24</v>
      </c>
      <c r="C48" s="2" t="s">
        <v>33</v>
      </c>
      <c r="F48" s="3">
        <v>19910</v>
      </c>
      <c r="G48" s="14" t="s">
        <v>25</v>
      </c>
      <c r="H48" s="3">
        <f>F48</f>
        <v>19910</v>
      </c>
    </row>
    <row r="49" spans="2:9" ht="62.25" customHeight="1" x14ac:dyDescent="0.25">
      <c r="B49" s="20"/>
      <c r="C49" s="84" t="s">
        <v>131</v>
      </c>
      <c r="D49" s="86"/>
      <c r="E49" s="86"/>
      <c r="F49" s="9"/>
      <c r="G49" s="12"/>
      <c r="H49" s="9"/>
    </row>
    <row r="50" spans="2:9" x14ac:dyDescent="0.25">
      <c r="B50" s="1"/>
      <c r="D50" t="s">
        <v>5</v>
      </c>
      <c r="E50" s="66">
        <f>SUM(E31:F48)</f>
        <v>371620</v>
      </c>
      <c r="F50" s="67"/>
      <c r="H50" s="3">
        <f>SUM(H31:H48)</f>
        <v>371620</v>
      </c>
    </row>
    <row r="51" spans="2:9" x14ac:dyDescent="0.25">
      <c r="B51" s="1"/>
      <c r="E51" s="46"/>
      <c r="F51" s="39"/>
      <c r="H51" s="3"/>
    </row>
    <row r="52" spans="2:9" ht="14.25" customHeight="1" x14ac:dyDescent="0.25">
      <c r="B52" s="15" t="s">
        <v>10</v>
      </c>
      <c r="C52" s="85" t="s">
        <v>88</v>
      </c>
      <c r="D52" s="85"/>
      <c r="E52" s="85"/>
      <c r="F52" s="85"/>
      <c r="G52" s="85"/>
      <c r="H52" s="16">
        <f>SUM(H74)</f>
        <v>159267</v>
      </c>
      <c r="I52" t="s">
        <v>163</v>
      </c>
    </row>
    <row r="53" spans="2:9" ht="7.5" customHeight="1" x14ac:dyDescent="0.25">
      <c r="B53" s="47"/>
      <c r="C53" s="48"/>
      <c r="D53" s="48"/>
      <c r="E53" s="48"/>
      <c r="F53" s="48"/>
      <c r="G53" s="48"/>
      <c r="H53" s="49"/>
    </row>
    <row r="54" spans="2:9" x14ac:dyDescent="0.25">
      <c r="B54" s="1" t="s">
        <v>15</v>
      </c>
      <c r="C54" s="2" t="s">
        <v>27</v>
      </c>
      <c r="E54" s="66">
        <v>33180</v>
      </c>
      <c r="F54" s="67"/>
      <c r="G54" s="28" t="s">
        <v>34</v>
      </c>
      <c r="H54" s="3">
        <f>E54</f>
        <v>33180</v>
      </c>
    </row>
    <row r="55" spans="2:9" ht="91.5" customHeight="1" x14ac:dyDescent="0.25">
      <c r="B55" s="1"/>
      <c r="C55" s="68" t="s">
        <v>126</v>
      </c>
      <c r="D55" s="68"/>
      <c r="E55" s="68"/>
      <c r="F55" s="39"/>
      <c r="G55" s="14"/>
      <c r="H55" s="3"/>
    </row>
    <row r="56" spans="2:9" ht="15" customHeight="1" x14ac:dyDescent="0.25">
      <c r="B56" s="1"/>
      <c r="C56" s="23"/>
      <c r="D56" s="23"/>
      <c r="E56" s="23"/>
      <c r="F56" s="39"/>
      <c r="G56" s="14"/>
      <c r="H56" s="3"/>
    </row>
    <row r="57" spans="2:9" x14ac:dyDescent="0.25">
      <c r="B57" s="1" t="s">
        <v>16</v>
      </c>
      <c r="C57" s="2" t="s">
        <v>28</v>
      </c>
      <c r="E57" s="66">
        <v>3980</v>
      </c>
      <c r="F57" s="67"/>
      <c r="G57" s="28" t="s">
        <v>34</v>
      </c>
      <c r="H57" s="3">
        <f>E57</f>
        <v>3980</v>
      </c>
    </row>
    <row r="58" spans="2:9" ht="63.75" customHeight="1" x14ac:dyDescent="0.25">
      <c r="B58" s="1"/>
      <c r="C58" s="68" t="s">
        <v>127</v>
      </c>
      <c r="D58" s="68"/>
      <c r="E58" s="68"/>
      <c r="F58" s="39"/>
      <c r="G58" s="14"/>
      <c r="H58" s="3"/>
    </row>
    <row r="59" spans="2:9" ht="6" customHeight="1" x14ac:dyDescent="0.25">
      <c r="B59" s="1"/>
      <c r="C59" s="23"/>
      <c r="D59" s="23"/>
      <c r="E59" s="23"/>
      <c r="F59" s="39"/>
      <c r="G59" s="14"/>
      <c r="H59" s="3"/>
    </row>
    <row r="60" spans="2:9" x14ac:dyDescent="0.25">
      <c r="B60" s="1" t="s">
        <v>17</v>
      </c>
      <c r="C60" s="2" t="s">
        <v>29</v>
      </c>
      <c r="E60" s="66">
        <v>19910</v>
      </c>
      <c r="F60" s="67"/>
      <c r="G60" s="28" t="s">
        <v>34</v>
      </c>
      <c r="H60" s="3">
        <f>E60</f>
        <v>19910</v>
      </c>
    </row>
    <row r="61" spans="2:9" ht="76.5" customHeight="1" x14ac:dyDescent="0.25">
      <c r="B61" s="1"/>
      <c r="C61" s="68" t="s">
        <v>128</v>
      </c>
      <c r="D61" s="68"/>
      <c r="E61" s="68"/>
      <c r="F61" s="39"/>
      <c r="G61" s="14"/>
      <c r="H61" s="3"/>
    </row>
    <row r="62" spans="2:9" ht="7.5" customHeight="1" x14ac:dyDescent="0.25">
      <c r="B62" s="1"/>
      <c r="C62" s="23"/>
      <c r="D62" s="23"/>
      <c r="E62" s="23"/>
      <c r="F62" s="39"/>
      <c r="G62" s="14"/>
      <c r="H62" s="3"/>
    </row>
    <row r="63" spans="2:9" x14ac:dyDescent="0.25">
      <c r="B63" s="1" t="s">
        <v>18</v>
      </c>
      <c r="C63" s="2" t="s">
        <v>30</v>
      </c>
      <c r="F63" s="3">
        <v>15925</v>
      </c>
      <c r="G63" s="28" t="s">
        <v>34</v>
      </c>
      <c r="H63" s="3">
        <f>F63</f>
        <v>15925</v>
      </c>
    </row>
    <row r="64" spans="2:9" ht="75" customHeight="1" x14ac:dyDescent="0.25">
      <c r="B64" s="1"/>
      <c r="C64" s="68" t="s">
        <v>129</v>
      </c>
      <c r="D64" s="68"/>
      <c r="E64" s="68"/>
      <c r="F64" s="3"/>
      <c r="G64" s="14"/>
      <c r="H64" s="3"/>
    </row>
    <row r="65" spans="2:9" ht="7.5" customHeight="1" x14ac:dyDescent="0.25">
      <c r="B65" s="1"/>
      <c r="C65" s="23"/>
      <c r="D65" s="23"/>
      <c r="E65" s="23"/>
      <c r="F65" s="3"/>
      <c r="G65" s="14"/>
      <c r="H65" s="3"/>
    </row>
    <row r="66" spans="2:9" x14ac:dyDescent="0.25">
      <c r="B66" s="1" t="s">
        <v>19</v>
      </c>
      <c r="C66" s="2" t="s">
        <v>31</v>
      </c>
      <c r="F66" s="3">
        <v>13275</v>
      </c>
      <c r="G66" s="28" t="s">
        <v>34</v>
      </c>
      <c r="H66" s="3">
        <f>F66</f>
        <v>13275</v>
      </c>
    </row>
    <row r="67" spans="2:9" ht="51.75" customHeight="1" x14ac:dyDescent="0.25">
      <c r="B67" s="1"/>
      <c r="C67" s="68" t="s">
        <v>148</v>
      </c>
      <c r="D67" s="68"/>
      <c r="E67" s="68"/>
      <c r="F67" s="3"/>
      <c r="G67" s="14"/>
      <c r="H67" s="3"/>
    </row>
    <row r="68" spans="2:9" ht="9" customHeight="1" x14ac:dyDescent="0.25">
      <c r="B68" s="1"/>
      <c r="C68" s="23"/>
      <c r="D68" s="23"/>
      <c r="E68" s="23"/>
      <c r="F68" s="3"/>
      <c r="G68" s="14"/>
      <c r="H68" s="3"/>
    </row>
    <row r="69" spans="2:9" x14ac:dyDescent="0.25">
      <c r="B69" s="1" t="s">
        <v>23</v>
      </c>
      <c r="C69" s="2" t="s">
        <v>32</v>
      </c>
      <c r="F69" s="3">
        <v>53090</v>
      </c>
      <c r="G69" s="28" t="s">
        <v>34</v>
      </c>
      <c r="H69" s="3">
        <f>F69</f>
        <v>53090</v>
      </c>
    </row>
    <row r="70" spans="2:9" ht="63.75" customHeight="1" x14ac:dyDescent="0.25">
      <c r="B70" s="1"/>
      <c r="C70" s="68" t="s">
        <v>130</v>
      </c>
      <c r="D70" s="68"/>
      <c r="E70" s="68"/>
      <c r="F70" s="3"/>
      <c r="G70" s="14"/>
      <c r="H70" s="3"/>
    </row>
    <row r="71" spans="2:9" ht="7.5" customHeight="1" x14ac:dyDescent="0.25">
      <c r="B71" s="1"/>
      <c r="C71" s="23"/>
      <c r="D71" s="23"/>
      <c r="E71" s="23"/>
      <c r="F71" s="3"/>
      <c r="G71" s="14"/>
      <c r="H71" s="3"/>
    </row>
    <row r="72" spans="2:9" x14ac:dyDescent="0.25">
      <c r="B72" s="1" t="s">
        <v>24</v>
      </c>
      <c r="C72" s="2" t="s">
        <v>33</v>
      </c>
      <c r="F72" s="3">
        <v>19907</v>
      </c>
      <c r="G72" s="28" t="s">
        <v>34</v>
      </c>
      <c r="H72" s="3">
        <f>F72</f>
        <v>19907</v>
      </c>
    </row>
    <row r="73" spans="2:9" ht="65.25" customHeight="1" x14ac:dyDescent="0.25">
      <c r="B73" s="20"/>
      <c r="C73" s="84" t="s">
        <v>131</v>
      </c>
      <c r="D73" s="86"/>
      <c r="E73" s="86"/>
      <c r="F73" s="9"/>
      <c r="G73" s="12"/>
      <c r="H73" s="9"/>
    </row>
    <row r="74" spans="2:9" x14ac:dyDescent="0.25">
      <c r="B74" s="1"/>
      <c r="D74" t="s">
        <v>5</v>
      </c>
      <c r="E74" s="66">
        <f>SUM(E54:F72)</f>
        <v>159267</v>
      </c>
      <c r="F74" s="67"/>
      <c r="H74" s="3">
        <f>SUM(H54:H72)</f>
        <v>159267</v>
      </c>
    </row>
    <row r="75" spans="2:9" ht="6" customHeight="1" x14ac:dyDescent="0.25">
      <c r="B75" s="1"/>
      <c r="E75" s="3"/>
      <c r="F75" s="3"/>
      <c r="H75" s="3"/>
    </row>
    <row r="76" spans="2:9" ht="14.25" customHeight="1" x14ac:dyDescent="0.25">
      <c r="B76" s="24" t="s">
        <v>35</v>
      </c>
      <c r="C76" s="70" t="s">
        <v>36</v>
      </c>
      <c r="D76" s="70"/>
      <c r="E76" s="70"/>
      <c r="F76" s="70"/>
      <c r="G76" s="70"/>
      <c r="H76" s="71"/>
    </row>
    <row r="77" spans="2:9" s="33" customFormat="1" ht="65.25" customHeight="1" x14ac:dyDescent="0.25">
      <c r="B77" s="29"/>
      <c r="C77" s="72" t="s">
        <v>132</v>
      </c>
      <c r="D77" s="72"/>
      <c r="E77" s="72"/>
      <c r="F77" s="30"/>
      <c r="G77" s="31" t="s">
        <v>5</v>
      </c>
      <c r="H77" s="32">
        <f>H94</f>
        <v>35835</v>
      </c>
      <c r="I77" s="33" t="s">
        <v>164</v>
      </c>
    </row>
    <row r="78" spans="2:9" x14ac:dyDescent="0.25">
      <c r="B78" s="1"/>
      <c r="E78" s="3"/>
      <c r="F78" s="3"/>
      <c r="H78" s="3"/>
    </row>
    <row r="79" spans="2:9" x14ac:dyDescent="0.25">
      <c r="B79" s="44"/>
      <c r="C79" s="44"/>
      <c r="E79" s="73" t="s">
        <v>4</v>
      </c>
      <c r="F79" s="74"/>
      <c r="G79" s="75" t="s">
        <v>6</v>
      </c>
      <c r="H79" s="76"/>
    </row>
    <row r="80" spans="2:9" x14ac:dyDescent="0.25">
      <c r="B80" s="1" t="s">
        <v>15</v>
      </c>
      <c r="C80" s="2" t="s">
        <v>37</v>
      </c>
      <c r="E80" s="66">
        <v>5310</v>
      </c>
      <c r="F80" s="67"/>
      <c r="G80" s="14" t="s">
        <v>25</v>
      </c>
      <c r="H80" s="3">
        <f>E80</f>
        <v>5310</v>
      </c>
    </row>
    <row r="81" spans="2:8" ht="92.25" customHeight="1" x14ac:dyDescent="0.25">
      <c r="B81" s="1"/>
      <c r="C81" s="68" t="s">
        <v>89</v>
      </c>
      <c r="D81" s="68"/>
      <c r="E81" s="68"/>
      <c r="F81" s="39"/>
      <c r="G81" s="14"/>
      <c r="H81" s="3"/>
    </row>
    <row r="82" spans="2:8" ht="6.75" customHeight="1" x14ac:dyDescent="0.25">
      <c r="B82" s="1"/>
      <c r="C82" s="23"/>
      <c r="D82" s="23"/>
      <c r="E82" s="23"/>
      <c r="F82" s="39"/>
      <c r="G82" s="14"/>
      <c r="H82" s="3"/>
    </row>
    <row r="83" spans="2:8" x14ac:dyDescent="0.25">
      <c r="B83" s="1" t="s">
        <v>16</v>
      </c>
      <c r="C83" s="2" t="s">
        <v>38</v>
      </c>
      <c r="E83" s="66">
        <v>1330</v>
      </c>
      <c r="F83" s="67"/>
      <c r="G83" s="14" t="s">
        <v>25</v>
      </c>
      <c r="H83" s="3">
        <f>E83</f>
        <v>1330</v>
      </c>
    </row>
    <row r="84" spans="2:8" ht="79.5" customHeight="1" x14ac:dyDescent="0.25">
      <c r="B84" s="1"/>
      <c r="C84" s="68" t="s">
        <v>90</v>
      </c>
      <c r="D84" s="68"/>
      <c r="E84" s="68"/>
      <c r="F84" s="39"/>
      <c r="G84" s="14"/>
      <c r="H84" s="3"/>
    </row>
    <row r="85" spans="2:8" ht="5.25" customHeight="1" x14ac:dyDescent="0.25">
      <c r="B85" s="1"/>
      <c r="C85" s="23"/>
      <c r="D85" s="23"/>
      <c r="E85" s="23"/>
      <c r="F85" s="39"/>
      <c r="G85" s="14"/>
      <c r="H85" s="3"/>
    </row>
    <row r="86" spans="2:8" x14ac:dyDescent="0.25">
      <c r="B86" s="1" t="s">
        <v>17</v>
      </c>
      <c r="C86" s="2" t="s">
        <v>39</v>
      </c>
      <c r="E86" s="66">
        <v>3980</v>
      </c>
      <c r="F86" s="67"/>
      <c r="G86" s="14" t="s">
        <v>25</v>
      </c>
      <c r="H86" s="3">
        <f>E86</f>
        <v>3980</v>
      </c>
    </row>
    <row r="87" spans="2:8" ht="78" customHeight="1" x14ac:dyDescent="0.25">
      <c r="B87" s="1"/>
      <c r="C87" s="68" t="s">
        <v>91</v>
      </c>
      <c r="D87" s="68"/>
      <c r="E87" s="68"/>
      <c r="F87" s="39"/>
      <c r="G87" s="14"/>
      <c r="H87" s="3"/>
    </row>
    <row r="88" spans="2:8" ht="5.25" customHeight="1" x14ac:dyDescent="0.25">
      <c r="B88" s="1"/>
      <c r="C88" s="23"/>
      <c r="D88" s="23"/>
      <c r="E88" s="23"/>
      <c r="F88" s="39"/>
      <c r="G88" s="14"/>
      <c r="H88" s="3"/>
    </row>
    <row r="89" spans="2:8" x14ac:dyDescent="0.25">
      <c r="B89" s="1" t="s">
        <v>18</v>
      </c>
      <c r="C89" s="2" t="s">
        <v>32</v>
      </c>
      <c r="F89" s="3">
        <v>23885</v>
      </c>
      <c r="G89" s="14" t="s">
        <v>25</v>
      </c>
      <c r="H89" s="3">
        <f>F89</f>
        <v>23885</v>
      </c>
    </row>
    <row r="90" spans="2:8" ht="64.5" customHeight="1" x14ac:dyDescent="0.25">
      <c r="B90" s="1"/>
      <c r="C90" s="68" t="s">
        <v>130</v>
      </c>
      <c r="D90" s="68"/>
      <c r="E90" s="68"/>
      <c r="F90" s="3"/>
      <c r="G90" s="14"/>
      <c r="H90" s="3"/>
    </row>
    <row r="91" spans="2:8" ht="6.75" customHeight="1" x14ac:dyDescent="0.25">
      <c r="B91" s="1"/>
      <c r="C91" s="23"/>
      <c r="D91" s="23"/>
      <c r="E91" s="23"/>
      <c r="F91" s="3"/>
      <c r="G91" s="14"/>
      <c r="H91" s="3"/>
    </row>
    <row r="92" spans="2:8" x14ac:dyDescent="0.25">
      <c r="B92" s="1" t="s">
        <v>19</v>
      </c>
      <c r="C92" s="2" t="s">
        <v>33</v>
      </c>
      <c r="F92" s="3">
        <v>1330</v>
      </c>
      <c r="G92" s="14" t="s">
        <v>25</v>
      </c>
      <c r="H92" s="3">
        <f>F92</f>
        <v>1330</v>
      </c>
    </row>
    <row r="93" spans="2:8" ht="63.75" customHeight="1" x14ac:dyDescent="0.25">
      <c r="B93" s="20"/>
      <c r="C93" s="84" t="s">
        <v>149</v>
      </c>
      <c r="D93" s="86"/>
      <c r="E93" s="86"/>
      <c r="F93" s="9"/>
      <c r="G93" s="12"/>
      <c r="H93" s="9"/>
    </row>
    <row r="94" spans="2:8" x14ac:dyDescent="0.25">
      <c r="B94" s="1"/>
      <c r="D94" t="s">
        <v>5</v>
      </c>
      <c r="E94" s="66">
        <f>SUM(E80:F92)</f>
        <v>35835</v>
      </c>
      <c r="F94" s="67"/>
      <c r="H94" s="3">
        <f>SUM(H80:H92)</f>
        <v>35835</v>
      </c>
    </row>
    <row r="95" spans="2:8" ht="12.75" customHeight="1" x14ac:dyDescent="0.25">
      <c r="B95" s="50"/>
      <c r="C95" s="51"/>
      <c r="D95" s="51"/>
      <c r="E95" s="51"/>
      <c r="F95" s="51"/>
      <c r="G95" s="51"/>
    </row>
    <row r="96" spans="2:8" ht="14.25" customHeight="1" x14ac:dyDescent="0.25">
      <c r="B96" s="24" t="s">
        <v>1</v>
      </c>
      <c r="C96" s="70" t="s">
        <v>40</v>
      </c>
      <c r="D96" s="70"/>
      <c r="E96" s="70"/>
      <c r="F96" s="70"/>
      <c r="G96" s="70"/>
      <c r="H96" s="71"/>
    </row>
    <row r="97" spans="2:11" ht="39" customHeight="1" x14ac:dyDescent="0.25">
      <c r="B97" s="24"/>
      <c r="C97" s="72" t="s">
        <v>92</v>
      </c>
      <c r="D97" s="72"/>
      <c r="E97" s="72"/>
      <c r="F97" s="25"/>
      <c r="G97" s="43" t="s">
        <v>5</v>
      </c>
      <c r="H97" s="26">
        <f>H104</f>
        <v>6636</v>
      </c>
      <c r="I97" t="s">
        <v>165</v>
      </c>
    </row>
    <row r="98" spans="2:11" ht="13.5" customHeight="1" x14ac:dyDescent="0.25">
      <c r="B98" s="44"/>
      <c r="C98" s="44"/>
      <c r="E98" s="73" t="s">
        <v>4</v>
      </c>
      <c r="F98" s="74"/>
      <c r="G98" s="75" t="s">
        <v>6</v>
      </c>
      <c r="H98" s="76"/>
    </row>
    <row r="99" spans="2:11" x14ac:dyDescent="0.25">
      <c r="B99" s="1" t="s">
        <v>15</v>
      </c>
      <c r="C99" s="2" t="s">
        <v>41</v>
      </c>
      <c r="E99" s="66">
        <v>3980</v>
      </c>
      <c r="F99" s="67"/>
      <c r="G99" s="14" t="s">
        <v>25</v>
      </c>
      <c r="H99" s="3">
        <f>E99</f>
        <v>3980</v>
      </c>
    </row>
    <row r="100" spans="2:11" ht="65.25" customHeight="1" x14ac:dyDescent="0.25">
      <c r="B100" s="1"/>
      <c r="C100" s="68" t="s">
        <v>93</v>
      </c>
      <c r="D100" s="68"/>
      <c r="E100" s="68"/>
      <c r="F100" s="39"/>
      <c r="G100" s="14"/>
      <c r="H100" s="3"/>
    </row>
    <row r="101" spans="2:11" ht="6" customHeight="1" x14ac:dyDescent="0.25">
      <c r="B101" s="1"/>
      <c r="C101" s="23"/>
      <c r="D101" s="23"/>
      <c r="E101" s="23"/>
      <c r="F101" s="39"/>
      <c r="G101" s="14"/>
      <c r="H101" s="3"/>
    </row>
    <row r="102" spans="2:11" x14ac:dyDescent="0.25">
      <c r="B102" s="1" t="s">
        <v>16</v>
      </c>
      <c r="C102" s="2" t="s">
        <v>42</v>
      </c>
      <c r="E102" s="66">
        <v>2656</v>
      </c>
      <c r="F102" s="67"/>
      <c r="G102" s="14" t="s">
        <v>25</v>
      </c>
      <c r="H102" s="3">
        <f>E102</f>
        <v>2656</v>
      </c>
    </row>
    <row r="103" spans="2:11" ht="39.75" customHeight="1" x14ac:dyDescent="0.25">
      <c r="B103" s="20"/>
      <c r="C103" s="84" t="s">
        <v>94</v>
      </c>
      <c r="D103" s="84"/>
      <c r="E103" s="84"/>
      <c r="F103" s="42"/>
      <c r="G103" s="12"/>
      <c r="H103" s="9"/>
    </row>
    <row r="104" spans="2:11" x14ac:dyDescent="0.25">
      <c r="B104" s="1"/>
      <c r="D104" t="s">
        <v>5</v>
      </c>
      <c r="E104" s="66">
        <f>SUM(E96:F102)</f>
        <v>6636</v>
      </c>
      <c r="F104" s="67"/>
      <c r="H104" s="3">
        <f>SUM(H99:H102)</f>
        <v>6636</v>
      </c>
    </row>
    <row r="105" spans="2:11" ht="10.5" customHeight="1" x14ac:dyDescent="0.25">
      <c r="B105" s="1"/>
      <c r="C105" s="2"/>
      <c r="E105" s="46"/>
      <c r="F105" s="39"/>
      <c r="G105" s="14"/>
      <c r="H105" s="3"/>
    </row>
    <row r="106" spans="2:11" ht="14.25" customHeight="1" x14ac:dyDescent="0.25">
      <c r="B106" s="24" t="s">
        <v>2</v>
      </c>
      <c r="C106" s="70" t="s">
        <v>43</v>
      </c>
      <c r="D106" s="70"/>
      <c r="E106" s="70"/>
      <c r="F106" s="70"/>
      <c r="G106" s="70"/>
      <c r="H106" s="71"/>
    </row>
    <row r="107" spans="2:11" s="33" customFormat="1" ht="78.75" customHeight="1" x14ac:dyDescent="0.25">
      <c r="B107" s="29"/>
      <c r="C107" s="72" t="s">
        <v>133</v>
      </c>
      <c r="D107" s="72"/>
      <c r="E107" s="72"/>
      <c r="F107" s="30"/>
      <c r="G107" s="31" t="s">
        <v>5</v>
      </c>
      <c r="H107" s="32">
        <f>H109+H124+H141</f>
        <v>460548</v>
      </c>
      <c r="I107" s="33" t="s">
        <v>166</v>
      </c>
      <c r="K107" s="36">
        <f>SUM(H109,H124,H141)</f>
        <v>460548</v>
      </c>
    </row>
    <row r="108" spans="2:11" x14ac:dyDescent="0.25">
      <c r="B108" s="44"/>
      <c r="C108" s="44"/>
      <c r="E108" s="73" t="s">
        <v>4</v>
      </c>
      <c r="F108" s="74"/>
      <c r="G108" s="75" t="s">
        <v>6</v>
      </c>
      <c r="H108" s="76"/>
    </row>
    <row r="109" spans="2:11" ht="14.25" customHeight="1" x14ac:dyDescent="0.25">
      <c r="B109" s="15" t="s">
        <v>3</v>
      </c>
      <c r="C109" s="85" t="s">
        <v>67</v>
      </c>
      <c r="D109" s="85"/>
      <c r="E109" s="85"/>
      <c r="F109" s="85"/>
      <c r="G109" s="85"/>
      <c r="H109" s="16">
        <f>H122</f>
        <v>301250</v>
      </c>
    </row>
    <row r="110" spans="2:11" x14ac:dyDescent="0.25">
      <c r="B110" s="1" t="s">
        <v>15</v>
      </c>
      <c r="C110" s="2" t="s">
        <v>44</v>
      </c>
      <c r="E110" s="66">
        <v>220000</v>
      </c>
      <c r="F110" s="67"/>
      <c r="G110" s="14" t="s">
        <v>25</v>
      </c>
      <c r="H110" s="3">
        <f>SUM(E110)</f>
        <v>220000</v>
      </c>
    </row>
    <row r="111" spans="2:11" x14ac:dyDescent="0.25">
      <c r="B111" s="1"/>
      <c r="C111" s="2"/>
      <c r="E111" s="46"/>
      <c r="F111" s="39"/>
      <c r="G111" s="14" t="s">
        <v>86</v>
      </c>
      <c r="H111" s="3">
        <v>17250</v>
      </c>
      <c r="I111" t="s">
        <v>167</v>
      </c>
    </row>
    <row r="112" spans="2:11" ht="41.25" customHeight="1" x14ac:dyDescent="0.25">
      <c r="B112" s="1"/>
      <c r="C112" s="68" t="s">
        <v>95</v>
      </c>
      <c r="D112" s="68"/>
      <c r="E112" s="68"/>
      <c r="F112" s="39"/>
      <c r="G112" s="14"/>
      <c r="H112" s="3"/>
    </row>
    <row r="113" spans="2:8" ht="8.25" customHeight="1" x14ac:dyDescent="0.25">
      <c r="B113" s="1"/>
      <c r="C113" s="23"/>
      <c r="D113" s="23"/>
      <c r="E113" s="23"/>
      <c r="F113" s="39"/>
      <c r="G113" s="14"/>
      <c r="H113" s="3"/>
    </row>
    <row r="114" spans="2:8" x14ac:dyDescent="0.25">
      <c r="B114" s="1" t="s">
        <v>16</v>
      </c>
      <c r="C114" s="2" t="s">
        <v>58</v>
      </c>
      <c r="E114" s="66">
        <v>13000</v>
      </c>
      <c r="F114" s="67"/>
      <c r="G114" s="14" t="s">
        <v>25</v>
      </c>
      <c r="H114" s="3">
        <f>E114</f>
        <v>13000</v>
      </c>
    </row>
    <row r="115" spans="2:8" ht="42" customHeight="1" x14ac:dyDescent="0.25">
      <c r="B115" s="1"/>
      <c r="C115" s="68" t="s">
        <v>108</v>
      </c>
      <c r="D115" s="68"/>
      <c r="E115" s="68"/>
      <c r="F115" s="39"/>
      <c r="G115" s="14"/>
      <c r="H115" s="3"/>
    </row>
    <row r="116" spans="2:8" ht="7.5" customHeight="1" x14ac:dyDescent="0.25">
      <c r="B116" s="1"/>
      <c r="C116" s="41"/>
      <c r="D116" s="41"/>
      <c r="E116" s="41"/>
      <c r="F116" s="39"/>
      <c r="G116" s="14"/>
      <c r="H116" s="3"/>
    </row>
    <row r="117" spans="2:8" x14ac:dyDescent="0.25">
      <c r="B117" s="1" t="s">
        <v>17</v>
      </c>
      <c r="C117" s="2" t="s">
        <v>45</v>
      </c>
      <c r="E117" s="66">
        <v>38000</v>
      </c>
      <c r="F117" s="67"/>
      <c r="G117" s="14" t="s">
        <v>25</v>
      </c>
      <c r="H117" s="3">
        <f>E117</f>
        <v>38000</v>
      </c>
    </row>
    <row r="118" spans="2:8" ht="41.25" customHeight="1" x14ac:dyDescent="0.25">
      <c r="B118" s="1"/>
      <c r="C118" s="68" t="s">
        <v>134</v>
      </c>
      <c r="D118" s="68"/>
      <c r="E118" s="68"/>
      <c r="F118" s="39"/>
      <c r="G118" s="14"/>
      <c r="H118" s="3"/>
    </row>
    <row r="119" spans="2:8" ht="8.25" customHeight="1" x14ac:dyDescent="0.25">
      <c r="B119" s="1"/>
      <c r="C119" s="23"/>
      <c r="D119" s="23"/>
      <c r="E119" s="23"/>
      <c r="F119" s="39"/>
      <c r="G119" s="14"/>
      <c r="H119" s="3"/>
    </row>
    <row r="120" spans="2:8" x14ac:dyDescent="0.25">
      <c r="B120" s="1" t="s">
        <v>18</v>
      </c>
      <c r="C120" s="2" t="s">
        <v>46</v>
      </c>
      <c r="E120" s="66">
        <v>13000</v>
      </c>
      <c r="F120" s="67"/>
      <c r="G120" s="14" t="s">
        <v>25</v>
      </c>
      <c r="H120" s="3">
        <f>E120</f>
        <v>13000</v>
      </c>
    </row>
    <row r="121" spans="2:8" ht="41.25" customHeight="1" x14ac:dyDescent="0.25">
      <c r="B121" s="20"/>
      <c r="C121" s="84" t="s">
        <v>102</v>
      </c>
      <c r="D121" s="84"/>
      <c r="E121" s="84"/>
      <c r="F121" s="42"/>
      <c r="G121" s="12"/>
      <c r="H121" s="9"/>
    </row>
    <row r="122" spans="2:8" x14ac:dyDescent="0.25">
      <c r="B122" s="1"/>
      <c r="D122" t="s">
        <v>5</v>
      </c>
      <c r="E122" s="66">
        <f>SUM(E108:F120)</f>
        <v>284000</v>
      </c>
      <c r="F122" s="67"/>
      <c r="H122" s="3">
        <f>SUM(H110:H120)</f>
        <v>301250</v>
      </c>
    </row>
    <row r="123" spans="2:8" x14ac:dyDescent="0.25">
      <c r="B123" s="1"/>
      <c r="E123" s="46"/>
      <c r="F123" s="39"/>
      <c r="H123" s="3"/>
    </row>
    <row r="124" spans="2:8" ht="14.25" customHeight="1" x14ac:dyDescent="0.25">
      <c r="B124" s="15" t="s">
        <v>7</v>
      </c>
      <c r="C124" s="85" t="s">
        <v>47</v>
      </c>
      <c r="D124" s="85"/>
      <c r="E124" s="85"/>
      <c r="F124" s="85"/>
      <c r="G124" s="85"/>
      <c r="H124" s="16">
        <f>H139</f>
        <v>72500</v>
      </c>
    </row>
    <row r="125" spans="2:8" x14ac:dyDescent="0.25">
      <c r="B125" s="1" t="s">
        <v>15</v>
      </c>
      <c r="C125" s="2" t="s">
        <v>48</v>
      </c>
      <c r="E125" s="66">
        <v>18000</v>
      </c>
      <c r="F125" s="67"/>
      <c r="G125" s="14" t="s">
        <v>25</v>
      </c>
      <c r="H125" s="3">
        <f>E125</f>
        <v>18000</v>
      </c>
    </row>
    <row r="126" spans="2:8" ht="27.75" customHeight="1" x14ac:dyDescent="0.25">
      <c r="B126" s="1"/>
      <c r="C126" s="68" t="s">
        <v>104</v>
      </c>
      <c r="D126" s="68"/>
      <c r="E126" s="68"/>
      <c r="F126" s="39"/>
      <c r="G126" s="14"/>
      <c r="H126" s="3"/>
    </row>
    <row r="127" spans="2:8" ht="4.5" customHeight="1" x14ac:dyDescent="0.25">
      <c r="B127" s="1"/>
      <c r="C127" s="23"/>
      <c r="D127" s="23"/>
      <c r="E127" s="23"/>
      <c r="F127" s="39"/>
      <c r="G127" s="14"/>
      <c r="H127" s="3"/>
    </row>
    <row r="128" spans="2:8" x14ac:dyDescent="0.25">
      <c r="B128" s="1" t="s">
        <v>16</v>
      </c>
      <c r="C128" s="2" t="s">
        <v>51</v>
      </c>
      <c r="E128" s="66">
        <v>25000</v>
      </c>
      <c r="F128" s="67"/>
      <c r="G128" s="14" t="s">
        <v>25</v>
      </c>
      <c r="H128" s="3">
        <f>E128</f>
        <v>25000</v>
      </c>
    </row>
    <row r="129" spans="2:8" ht="14.25" customHeight="1" x14ac:dyDescent="0.25">
      <c r="B129" s="1"/>
      <c r="C129" s="83" t="s">
        <v>96</v>
      </c>
      <c r="D129" s="83"/>
      <c r="E129" s="83"/>
      <c r="F129" s="39"/>
      <c r="G129" s="14"/>
      <c r="H129" s="3"/>
    </row>
    <row r="130" spans="2:8" ht="5.25" customHeight="1" x14ac:dyDescent="0.25">
      <c r="B130" s="1"/>
      <c r="C130" s="23"/>
      <c r="D130" s="23"/>
      <c r="E130" s="23"/>
      <c r="F130" s="39"/>
      <c r="G130" s="14"/>
      <c r="H130" s="3"/>
    </row>
    <row r="131" spans="2:8" x14ac:dyDescent="0.25">
      <c r="B131" s="1" t="s">
        <v>17</v>
      </c>
      <c r="C131" s="2" t="s">
        <v>50</v>
      </c>
      <c r="E131" s="66">
        <v>2500</v>
      </c>
      <c r="F131" s="67"/>
      <c r="G131" s="14" t="s">
        <v>25</v>
      </c>
      <c r="H131" s="3">
        <f>E131</f>
        <v>2500</v>
      </c>
    </row>
    <row r="132" spans="2:8" ht="27.75" customHeight="1" x14ac:dyDescent="0.25">
      <c r="B132" s="1"/>
      <c r="C132" s="68" t="s">
        <v>103</v>
      </c>
      <c r="D132" s="68"/>
      <c r="E132" s="68"/>
      <c r="F132" s="39"/>
      <c r="G132" s="14"/>
      <c r="H132" s="3"/>
    </row>
    <row r="133" spans="2:8" ht="8.25" customHeight="1" x14ac:dyDescent="0.25">
      <c r="B133" s="1"/>
      <c r="C133" s="23"/>
      <c r="D133" s="23"/>
      <c r="E133" s="23"/>
      <c r="F133" s="39"/>
      <c r="G133" s="14"/>
      <c r="H133" s="3"/>
    </row>
    <row r="134" spans="2:8" x14ac:dyDescent="0.25">
      <c r="B134" s="1" t="s">
        <v>18</v>
      </c>
      <c r="C134" s="2" t="s">
        <v>87</v>
      </c>
      <c r="E134" s="46"/>
      <c r="F134" s="46">
        <v>21000</v>
      </c>
      <c r="G134" s="14" t="s">
        <v>25</v>
      </c>
      <c r="H134" s="3">
        <f>F134</f>
        <v>21000</v>
      </c>
    </row>
    <row r="135" spans="2:8" ht="28.5" customHeight="1" x14ac:dyDescent="0.25">
      <c r="B135" s="1"/>
      <c r="C135" s="68" t="s">
        <v>105</v>
      </c>
      <c r="D135" s="68"/>
      <c r="E135" s="68"/>
      <c r="F135" s="39"/>
      <c r="G135" s="14"/>
      <c r="H135" s="3"/>
    </row>
    <row r="136" spans="2:8" ht="5.25" customHeight="1" x14ac:dyDescent="0.25">
      <c r="B136" s="1"/>
      <c r="C136" s="23"/>
      <c r="D136" s="23"/>
      <c r="E136" s="23"/>
      <c r="F136" s="39"/>
      <c r="G136" s="14"/>
      <c r="H136" s="3"/>
    </row>
    <row r="137" spans="2:8" x14ac:dyDescent="0.25">
      <c r="B137" s="1" t="s">
        <v>19</v>
      </c>
      <c r="C137" s="2" t="s">
        <v>49</v>
      </c>
      <c r="E137" s="66">
        <v>6000</v>
      </c>
      <c r="F137" s="67"/>
      <c r="G137" s="14" t="s">
        <v>25</v>
      </c>
      <c r="H137" s="3">
        <f>E137</f>
        <v>6000</v>
      </c>
    </row>
    <row r="138" spans="2:8" ht="28.5" customHeight="1" x14ac:dyDescent="0.25">
      <c r="B138" s="20"/>
      <c r="C138" s="84" t="s">
        <v>106</v>
      </c>
      <c r="D138" s="84"/>
      <c r="E138" s="84"/>
      <c r="F138" s="42"/>
      <c r="G138" s="12"/>
      <c r="H138" s="9"/>
    </row>
    <row r="139" spans="2:8" x14ac:dyDescent="0.25">
      <c r="B139" s="1"/>
      <c r="D139" t="s">
        <v>5</v>
      </c>
      <c r="E139" s="66">
        <f>SUM(E125:F137)</f>
        <v>72500</v>
      </c>
      <c r="F139" s="67"/>
      <c r="H139" s="3">
        <f>SUM(H125:H137)</f>
        <v>72500</v>
      </c>
    </row>
    <row r="140" spans="2:8" ht="9.75" customHeight="1" x14ac:dyDescent="0.25">
      <c r="B140" s="1"/>
      <c r="E140" s="46"/>
      <c r="F140" s="39"/>
      <c r="H140" s="3"/>
    </row>
    <row r="141" spans="2:8" ht="14.25" customHeight="1" x14ac:dyDescent="0.25">
      <c r="B141" s="15" t="s">
        <v>11</v>
      </c>
      <c r="C141" s="85" t="s">
        <v>52</v>
      </c>
      <c r="D141" s="85"/>
      <c r="E141" s="85"/>
      <c r="F141" s="85"/>
      <c r="G141" s="85"/>
      <c r="H141" s="16">
        <f>H152</f>
        <v>86798</v>
      </c>
    </row>
    <row r="142" spans="2:8" x14ac:dyDescent="0.25">
      <c r="B142" s="1" t="s">
        <v>15</v>
      </c>
      <c r="C142" s="2" t="s">
        <v>44</v>
      </c>
      <c r="E142" s="66">
        <v>65000</v>
      </c>
      <c r="F142" s="67"/>
      <c r="G142" s="14" t="s">
        <v>25</v>
      </c>
      <c r="H142" s="3">
        <f>E142</f>
        <v>65000</v>
      </c>
    </row>
    <row r="143" spans="2:8" ht="41.25" customHeight="1" x14ac:dyDescent="0.25">
      <c r="B143" s="1"/>
      <c r="C143" s="68" t="s">
        <v>135</v>
      </c>
      <c r="D143" s="68"/>
      <c r="E143" s="68"/>
      <c r="F143" s="39"/>
      <c r="G143" s="14"/>
      <c r="H143" s="3"/>
    </row>
    <row r="144" spans="2:8" ht="5.25" customHeight="1" x14ac:dyDescent="0.25">
      <c r="B144" s="1"/>
      <c r="C144" s="23"/>
      <c r="D144" s="23"/>
      <c r="E144" s="23"/>
      <c r="F144" s="39"/>
      <c r="G144" s="14"/>
      <c r="H144" s="3"/>
    </row>
    <row r="145" spans="2:9" x14ac:dyDescent="0.25">
      <c r="B145" s="1" t="s">
        <v>16</v>
      </c>
      <c r="C145" s="2" t="s">
        <v>53</v>
      </c>
      <c r="E145" s="66">
        <v>3500</v>
      </c>
      <c r="F145" s="67"/>
      <c r="G145" s="14" t="s">
        <v>25</v>
      </c>
      <c r="H145" s="3">
        <f>E145</f>
        <v>3500</v>
      </c>
    </row>
    <row r="146" spans="2:9" ht="29.25" customHeight="1" x14ac:dyDescent="0.25">
      <c r="B146" s="1"/>
      <c r="C146" s="68" t="s">
        <v>136</v>
      </c>
      <c r="D146" s="68"/>
      <c r="E146" s="68"/>
      <c r="F146" s="39"/>
      <c r="G146" s="14"/>
      <c r="H146" s="3"/>
    </row>
    <row r="147" spans="2:9" ht="5.25" customHeight="1" x14ac:dyDescent="0.25">
      <c r="B147" s="1"/>
      <c r="C147" s="23"/>
      <c r="D147" s="23"/>
      <c r="E147" s="23"/>
      <c r="F147" s="39"/>
      <c r="G147" s="14"/>
      <c r="H147" s="3"/>
    </row>
    <row r="148" spans="2:9" x14ac:dyDescent="0.25">
      <c r="B148" s="1" t="s">
        <v>17</v>
      </c>
      <c r="C148" s="2" t="s">
        <v>54</v>
      </c>
      <c r="E148" s="66">
        <v>17000</v>
      </c>
      <c r="F148" s="67"/>
      <c r="G148" s="14" t="s">
        <v>25</v>
      </c>
      <c r="H148" s="3">
        <f>E148</f>
        <v>17000</v>
      </c>
    </row>
    <row r="149" spans="2:9" ht="29.25" customHeight="1" x14ac:dyDescent="0.25">
      <c r="B149" s="1"/>
      <c r="C149" s="68" t="s">
        <v>98</v>
      </c>
      <c r="D149" s="68"/>
      <c r="E149" s="68"/>
      <c r="F149" s="39"/>
      <c r="G149" s="14"/>
      <c r="H149" s="3"/>
    </row>
    <row r="150" spans="2:9" ht="6" customHeight="1" x14ac:dyDescent="0.25">
      <c r="B150" s="1"/>
      <c r="C150" s="23"/>
      <c r="D150" s="23"/>
      <c r="E150" s="23"/>
      <c r="F150" s="39"/>
      <c r="G150" s="14"/>
      <c r="H150" s="3"/>
    </row>
    <row r="151" spans="2:9" x14ac:dyDescent="0.25">
      <c r="B151" s="20" t="s">
        <v>18</v>
      </c>
      <c r="C151" s="21" t="s">
        <v>31</v>
      </c>
      <c r="D151" s="4"/>
      <c r="E151" s="79">
        <v>1298</v>
      </c>
      <c r="F151" s="80"/>
      <c r="G151" s="12" t="s">
        <v>25</v>
      </c>
      <c r="H151" s="9">
        <f>E151</f>
        <v>1298</v>
      </c>
    </row>
    <row r="152" spans="2:9" x14ac:dyDescent="0.25">
      <c r="B152" s="1"/>
      <c r="D152" t="s">
        <v>5</v>
      </c>
      <c r="E152" s="66">
        <f>SUM(E142:F151)</f>
        <v>86798</v>
      </c>
      <c r="F152" s="67"/>
      <c r="H152" s="3">
        <f>SUM(H142:H151)</f>
        <v>86798</v>
      </c>
    </row>
    <row r="153" spans="2:9" ht="12" customHeight="1" x14ac:dyDescent="0.25">
      <c r="B153" s="1"/>
      <c r="E153" s="46"/>
      <c r="F153" s="39"/>
      <c r="H153" s="3"/>
    </row>
    <row r="154" spans="2:9" ht="14.25" customHeight="1" x14ac:dyDescent="0.25">
      <c r="B154" s="24" t="s">
        <v>55</v>
      </c>
      <c r="C154" s="70" t="s">
        <v>56</v>
      </c>
      <c r="D154" s="70"/>
      <c r="E154" s="70"/>
      <c r="F154" s="70"/>
      <c r="G154" s="70"/>
      <c r="H154" s="71"/>
    </row>
    <row r="155" spans="2:9" ht="28.5" customHeight="1" x14ac:dyDescent="0.25">
      <c r="B155" s="24"/>
      <c r="C155" s="78" t="s">
        <v>97</v>
      </c>
      <c r="D155" s="78"/>
      <c r="E155" s="78"/>
      <c r="F155" s="25"/>
      <c r="G155" s="43" t="s">
        <v>5</v>
      </c>
      <c r="H155" s="26">
        <f>H171</f>
        <v>26544</v>
      </c>
      <c r="I155" t="s">
        <v>168</v>
      </c>
    </row>
    <row r="156" spans="2:9" x14ac:dyDescent="0.25">
      <c r="B156" s="44"/>
      <c r="C156" s="44"/>
      <c r="E156" s="73" t="s">
        <v>4</v>
      </c>
      <c r="F156" s="74"/>
      <c r="G156" s="75" t="s">
        <v>6</v>
      </c>
      <c r="H156" s="76"/>
    </row>
    <row r="157" spans="2:9" x14ac:dyDescent="0.25">
      <c r="B157" s="1" t="s">
        <v>15</v>
      </c>
      <c r="C157" s="2" t="s">
        <v>57</v>
      </c>
      <c r="E157" s="66">
        <v>10000</v>
      </c>
      <c r="F157" s="67"/>
      <c r="G157" s="14" t="s">
        <v>25</v>
      </c>
      <c r="H157" s="3">
        <f t="shared" ref="H157:H169" si="0">E157</f>
        <v>10000</v>
      </c>
    </row>
    <row r="158" spans="2:9" ht="29.25" customHeight="1" x14ac:dyDescent="0.25">
      <c r="B158" s="1"/>
      <c r="C158" s="68" t="s">
        <v>107</v>
      </c>
      <c r="D158" s="68"/>
      <c r="E158" s="68"/>
      <c r="F158" s="39"/>
      <c r="G158" s="14"/>
      <c r="H158" s="3"/>
    </row>
    <row r="159" spans="2:9" ht="5.25" customHeight="1" x14ac:dyDescent="0.25">
      <c r="B159" s="1"/>
      <c r="C159" s="23"/>
      <c r="D159" s="23"/>
      <c r="E159" s="23"/>
      <c r="F159" s="39"/>
      <c r="G159" s="14"/>
      <c r="H159" s="3"/>
    </row>
    <row r="160" spans="2:9" x14ac:dyDescent="0.25">
      <c r="B160" s="1" t="s">
        <v>16</v>
      </c>
      <c r="C160" s="2" t="s">
        <v>59</v>
      </c>
      <c r="E160" s="66">
        <v>4000</v>
      </c>
      <c r="F160" s="67"/>
      <c r="G160" s="14" t="s">
        <v>25</v>
      </c>
      <c r="H160" s="3">
        <f t="shared" si="0"/>
        <v>4000</v>
      </c>
    </row>
    <row r="161" spans="2:8" ht="12" customHeight="1" x14ac:dyDescent="0.25">
      <c r="B161" s="1"/>
      <c r="C161" s="83" t="s">
        <v>99</v>
      </c>
      <c r="D161" s="83"/>
      <c r="E161" s="83"/>
      <c r="F161" s="39"/>
      <c r="G161" s="14"/>
      <c r="H161" s="3"/>
    </row>
    <row r="162" spans="2:8" ht="8.25" customHeight="1" x14ac:dyDescent="0.25">
      <c r="B162" s="1"/>
      <c r="C162" s="23"/>
      <c r="D162" s="23"/>
      <c r="E162" s="23"/>
      <c r="F162" s="39"/>
      <c r="G162" s="14"/>
      <c r="H162" s="3"/>
    </row>
    <row r="163" spans="2:8" x14ac:dyDescent="0.25">
      <c r="B163" s="1" t="s">
        <v>17</v>
      </c>
      <c r="C163" s="2" t="s">
        <v>62</v>
      </c>
      <c r="E163" s="66">
        <v>4000</v>
      </c>
      <c r="F163" s="66"/>
      <c r="G163" s="14" t="s">
        <v>25</v>
      </c>
      <c r="H163" s="3">
        <f t="shared" si="0"/>
        <v>4000</v>
      </c>
    </row>
    <row r="164" spans="2:8" ht="24.75" customHeight="1" x14ac:dyDescent="0.25">
      <c r="B164" s="1"/>
      <c r="C164" s="68" t="s">
        <v>100</v>
      </c>
      <c r="D164" s="68"/>
      <c r="E164" s="68"/>
      <c r="F164" s="39"/>
      <c r="G164" s="14"/>
      <c r="H164" s="3"/>
    </row>
    <row r="165" spans="2:8" ht="5.25" customHeight="1" x14ac:dyDescent="0.25">
      <c r="B165" s="1"/>
      <c r="C165" s="23"/>
      <c r="D165" s="23"/>
      <c r="E165" s="23"/>
      <c r="F165" s="39"/>
      <c r="G165" s="14"/>
      <c r="H165" s="3"/>
    </row>
    <row r="166" spans="2:8" x14ac:dyDescent="0.25">
      <c r="B166" s="1" t="s">
        <v>18</v>
      </c>
      <c r="C166" s="2" t="s">
        <v>60</v>
      </c>
      <c r="E166" s="66">
        <v>2700</v>
      </c>
      <c r="F166" s="67"/>
      <c r="G166" s="14" t="s">
        <v>25</v>
      </c>
      <c r="H166" s="3">
        <f t="shared" si="0"/>
        <v>2700</v>
      </c>
    </row>
    <row r="167" spans="2:8" ht="39.75" customHeight="1" x14ac:dyDescent="0.25">
      <c r="B167" s="1"/>
      <c r="C167" s="68" t="s">
        <v>110</v>
      </c>
      <c r="D167" s="68"/>
      <c r="E167" s="68"/>
      <c r="F167" s="39"/>
      <c r="G167" s="14"/>
      <c r="H167" s="3"/>
    </row>
    <row r="168" spans="2:8" ht="6" customHeight="1" x14ac:dyDescent="0.25">
      <c r="B168" s="1"/>
      <c r="C168" s="23"/>
      <c r="D168" s="23"/>
      <c r="E168" s="23"/>
      <c r="F168" s="39"/>
      <c r="G168" s="14"/>
      <c r="H168" s="3"/>
    </row>
    <row r="169" spans="2:8" x14ac:dyDescent="0.25">
      <c r="B169" s="1" t="s">
        <v>19</v>
      </c>
      <c r="C169" s="2" t="s">
        <v>61</v>
      </c>
      <c r="E169" s="66">
        <v>5844</v>
      </c>
      <c r="F169" s="67"/>
      <c r="G169" s="14" t="s">
        <v>25</v>
      </c>
      <c r="H169" s="3">
        <f t="shared" si="0"/>
        <v>5844</v>
      </c>
    </row>
    <row r="170" spans="2:8" ht="36.75" customHeight="1" x14ac:dyDescent="0.25">
      <c r="B170" s="20"/>
      <c r="C170" s="84" t="s">
        <v>109</v>
      </c>
      <c r="D170" s="84"/>
      <c r="E170" s="84"/>
      <c r="F170" s="42"/>
      <c r="G170" s="12"/>
      <c r="H170" s="9"/>
    </row>
    <row r="171" spans="2:8" x14ac:dyDescent="0.25">
      <c r="B171" s="1"/>
      <c r="D171" t="s">
        <v>5</v>
      </c>
      <c r="E171" s="66">
        <f>SUM(E157:F169)</f>
        <v>26544</v>
      </c>
      <c r="F171" s="67"/>
      <c r="H171" s="3">
        <f>SUM(H157:H169)</f>
        <v>26544</v>
      </c>
    </row>
    <row r="172" spans="2:8" x14ac:dyDescent="0.25">
      <c r="B172" s="1"/>
      <c r="E172" s="46"/>
      <c r="F172" s="39"/>
      <c r="H172" s="3"/>
    </row>
    <row r="173" spans="2:8" ht="14.25" customHeight="1" x14ac:dyDescent="0.25">
      <c r="B173" s="24" t="s">
        <v>63</v>
      </c>
      <c r="C173" s="70" t="s">
        <v>64</v>
      </c>
      <c r="D173" s="70"/>
      <c r="E173" s="70"/>
      <c r="F173" s="70"/>
      <c r="G173" s="70"/>
      <c r="H173" s="71"/>
    </row>
    <row r="174" spans="2:8" ht="36.75" customHeight="1" x14ac:dyDescent="0.25">
      <c r="B174" s="24"/>
      <c r="C174" s="91" t="s">
        <v>111</v>
      </c>
      <c r="D174" s="91"/>
      <c r="E174" s="91"/>
      <c r="F174" s="25"/>
      <c r="G174" s="43" t="s">
        <v>5</v>
      </c>
      <c r="H174" s="26">
        <f>H178</f>
        <v>114800</v>
      </c>
    </row>
    <row r="175" spans="2:8" x14ac:dyDescent="0.25">
      <c r="B175" s="44"/>
      <c r="C175" s="44"/>
      <c r="E175" s="73" t="s">
        <v>4</v>
      </c>
      <c r="F175" s="74"/>
      <c r="G175" s="75" t="s">
        <v>6</v>
      </c>
      <c r="H175" s="76"/>
    </row>
    <row r="176" spans="2:8" x14ac:dyDescent="0.25">
      <c r="B176" s="1" t="s">
        <v>15</v>
      </c>
      <c r="C176" s="2" t="s">
        <v>64</v>
      </c>
      <c r="E176" s="66">
        <v>114800</v>
      </c>
      <c r="F176" s="67"/>
      <c r="G176" s="14" t="s">
        <v>145</v>
      </c>
      <c r="H176" s="3">
        <f>E176</f>
        <v>114800</v>
      </c>
    </row>
    <row r="177" spans="2:9" ht="29.25" customHeight="1" x14ac:dyDescent="0.25">
      <c r="B177" s="20"/>
      <c r="C177" s="84" t="s">
        <v>112</v>
      </c>
      <c r="D177" s="84"/>
      <c r="E177" s="84"/>
      <c r="F177" s="42"/>
      <c r="G177" s="12"/>
      <c r="H177" s="9"/>
    </row>
    <row r="178" spans="2:9" x14ac:dyDescent="0.25">
      <c r="B178" s="1"/>
      <c r="D178" t="s">
        <v>5</v>
      </c>
      <c r="E178" s="66">
        <f>SUM(E176:F176)</f>
        <v>114800</v>
      </c>
      <c r="F178" s="67"/>
      <c r="H178" s="3">
        <f>SUM(H176:H176)</f>
        <v>114800</v>
      </c>
    </row>
    <row r="179" spans="2:9" x14ac:dyDescent="0.25">
      <c r="B179" s="1"/>
      <c r="E179" s="46"/>
      <c r="F179" s="39"/>
      <c r="H179" s="3"/>
    </row>
    <row r="180" spans="2:9" ht="15.75" x14ac:dyDescent="0.25">
      <c r="B180" s="1"/>
      <c r="C180" s="90" t="s">
        <v>113</v>
      </c>
      <c r="D180" s="90"/>
      <c r="E180" s="90"/>
      <c r="F180" s="90"/>
      <c r="G180" s="90"/>
      <c r="H180" s="90"/>
    </row>
    <row r="181" spans="2:9" ht="11.25" customHeight="1" x14ac:dyDescent="0.25">
      <c r="B181" s="1"/>
      <c r="E181" s="46"/>
      <c r="F181" s="39"/>
      <c r="H181" s="3"/>
    </row>
    <row r="182" spans="2:9" ht="14.25" customHeight="1" x14ac:dyDescent="0.25">
      <c r="B182" s="24" t="s">
        <v>65</v>
      </c>
      <c r="C182" s="70" t="s">
        <v>66</v>
      </c>
      <c r="D182" s="70"/>
      <c r="E182" s="70"/>
      <c r="F182" s="70"/>
      <c r="G182" s="70"/>
      <c r="H182" s="71"/>
    </row>
    <row r="183" spans="2:9" ht="38.25" customHeight="1" x14ac:dyDescent="0.25">
      <c r="B183" s="24"/>
      <c r="C183" s="78" t="s">
        <v>114</v>
      </c>
      <c r="D183" s="78"/>
      <c r="E183" s="78"/>
      <c r="F183" s="25"/>
      <c r="G183" s="43" t="s">
        <v>5</v>
      </c>
      <c r="H183" s="26">
        <f>H199</f>
        <v>145995</v>
      </c>
      <c r="I183" t="s">
        <v>169</v>
      </c>
    </row>
    <row r="184" spans="2:9" x14ac:dyDescent="0.25">
      <c r="B184" s="44"/>
      <c r="C184" s="44"/>
      <c r="E184" s="73" t="s">
        <v>4</v>
      </c>
      <c r="F184" s="74"/>
      <c r="G184" s="75" t="s">
        <v>6</v>
      </c>
      <c r="H184" s="76"/>
    </row>
    <row r="185" spans="2:9" x14ac:dyDescent="0.25">
      <c r="B185" s="1" t="s">
        <v>15</v>
      </c>
      <c r="C185" s="2" t="s">
        <v>68</v>
      </c>
      <c r="E185" s="66">
        <v>100000</v>
      </c>
      <c r="F185" s="67"/>
      <c r="G185" s="14" t="s">
        <v>25</v>
      </c>
      <c r="H185" s="3">
        <f>E185</f>
        <v>100000</v>
      </c>
    </row>
    <row r="186" spans="2:9" ht="40.5" customHeight="1" x14ac:dyDescent="0.25">
      <c r="B186" s="1"/>
      <c r="C186" s="68" t="s">
        <v>137</v>
      </c>
      <c r="D186" s="68"/>
      <c r="E186" s="68"/>
      <c r="F186" s="39"/>
      <c r="G186" s="14"/>
      <c r="H186" s="3"/>
    </row>
    <row r="187" spans="2:9" ht="7.5" customHeight="1" x14ac:dyDescent="0.25">
      <c r="B187" s="1"/>
      <c r="C187" s="23"/>
      <c r="D187" s="23"/>
      <c r="E187" s="23"/>
      <c r="F187" s="39"/>
      <c r="G187" s="14"/>
      <c r="H187" s="3"/>
    </row>
    <row r="188" spans="2:9" x14ac:dyDescent="0.25">
      <c r="B188" s="1" t="s">
        <v>16</v>
      </c>
      <c r="C188" s="2" t="s">
        <v>69</v>
      </c>
      <c r="E188" s="66">
        <v>26000</v>
      </c>
      <c r="F188" s="67"/>
      <c r="G188" s="14" t="s">
        <v>25</v>
      </c>
      <c r="H188" s="3">
        <f>E188</f>
        <v>26000</v>
      </c>
    </row>
    <row r="189" spans="2:9" ht="27.75" customHeight="1" x14ac:dyDescent="0.25">
      <c r="B189" s="1"/>
      <c r="C189" s="68" t="s">
        <v>116</v>
      </c>
      <c r="D189" s="68"/>
      <c r="E189" s="68"/>
      <c r="F189" s="39"/>
      <c r="G189" s="14"/>
      <c r="H189" s="3"/>
    </row>
    <row r="190" spans="2:9" ht="6" customHeight="1" x14ac:dyDescent="0.25">
      <c r="B190" s="1"/>
      <c r="C190" s="23"/>
      <c r="D190" s="23"/>
      <c r="E190" s="23"/>
      <c r="F190" s="39"/>
      <c r="G190" s="14"/>
      <c r="H190" s="3"/>
    </row>
    <row r="191" spans="2:9" x14ac:dyDescent="0.25">
      <c r="B191" s="1" t="s">
        <v>17</v>
      </c>
      <c r="C191" s="2" t="s">
        <v>70</v>
      </c>
      <c r="E191" s="66">
        <v>10000</v>
      </c>
      <c r="F191" s="67"/>
      <c r="G191" s="14" t="s">
        <v>25</v>
      </c>
      <c r="H191" s="3">
        <f>E191</f>
        <v>10000</v>
      </c>
    </row>
    <row r="192" spans="2:9" ht="15" customHeight="1" x14ac:dyDescent="0.25">
      <c r="B192" s="1"/>
      <c r="C192" s="83" t="s">
        <v>117</v>
      </c>
      <c r="D192" s="83"/>
      <c r="E192" s="83"/>
      <c r="F192" s="39"/>
      <c r="G192" s="14"/>
      <c r="H192" s="3"/>
    </row>
    <row r="193" spans="2:10" ht="7.5" customHeight="1" x14ac:dyDescent="0.25">
      <c r="B193" s="1"/>
      <c r="C193" s="23"/>
      <c r="D193" s="23"/>
      <c r="E193" s="23"/>
      <c r="F193" s="39"/>
      <c r="G193" s="14"/>
      <c r="H193" s="3"/>
    </row>
    <row r="194" spans="2:10" x14ac:dyDescent="0.25">
      <c r="B194" s="1" t="s">
        <v>18</v>
      </c>
      <c r="C194" s="2" t="s">
        <v>71</v>
      </c>
      <c r="E194" s="66">
        <v>3300</v>
      </c>
      <c r="F194" s="67"/>
      <c r="G194" s="14" t="s">
        <v>25</v>
      </c>
      <c r="H194" s="3">
        <f>E194</f>
        <v>3300</v>
      </c>
    </row>
    <row r="195" spans="2:10" ht="26.25" customHeight="1" x14ac:dyDescent="0.25">
      <c r="B195" s="1"/>
      <c r="C195" s="68" t="s">
        <v>115</v>
      </c>
      <c r="D195" s="68"/>
      <c r="E195" s="68"/>
      <c r="F195" s="39"/>
      <c r="G195" s="14"/>
      <c r="H195" s="3"/>
    </row>
    <row r="196" spans="2:10" ht="6" customHeight="1" x14ac:dyDescent="0.25">
      <c r="B196" s="1"/>
      <c r="C196" s="23"/>
      <c r="D196" s="23"/>
      <c r="E196" s="23"/>
      <c r="F196" s="39"/>
      <c r="G196" s="14"/>
      <c r="H196" s="3"/>
    </row>
    <row r="197" spans="2:10" x14ac:dyDescent="0.25">
      <c r="B197" s="1" t="s">
        <v>19</v>
      </c>
      <c r="C197" s="2" t="s">
        <v>72</v>
      </c>
      <c r="E197" s="66">
        <v>6695</v>
      </c>
      <c r="F197" s="67"/>
      <c r="G197" s="14" t="s">
        <v>25</v>
      </c>
      <c r="H197" s="3">
        <f>E197</f>
        <v>6695</v>
      </c>
    </row>
    <row r="198" spans="2:10" ht="26.25" customHeight="1" x14ac:dyDescent="0.25">
      <c r="B198" s="20"/>
      <c r="C198" s="84" t="s">
        <v>118</v>
      </c>
      <c r="D198" s="84"/>
      <c r="E198" s="84"/>
      <c r="F198" s="42"/>
      <c r="G198" s="12"/>
      <c r="H198" s="9"/>
    </row>
    <row r="199" spans="2:10" x14ac:dyDescent="0.25">
      <c r="B199" s="1"/>
      <c r="D199" t="s">
        <v>5</v>
      </c>
      <c r="E199" s="66">
        <f>SUM(E185:F197)</f>
        <v>145995</v>
      </c>
      <c r="F199" s="67"/>
      <c r="H199" s="3">
        <f>SUM(H185:H197)</f>
        <v>145995</v>
      </c>
    </row>
    <row r="200" spans="2:10" x14ac:dyDescent="0.25">
      <c r="B200" s="1"/>
      <c r="E200" s="46"/>
      <c r="F200" s="39"/>
      <c r="H200" s="3"/>
    </row>
    <row r="201" spans="2:10" ht="14.25" customHeight="1" x14ac:dyDescent="0.25">
      <c r="B201" s="24" t="s">
        <v>73</v>
      </c>
      <c r="C201" s="70" t="s">
        <v>74</v>
      </c>
      <c r="D201" s="70"/>
      <c r="E201" s="70"/>
      <c r="F201" s="70"/>
      <c r="G201" s="70"/>
      <c r="H201" s="71"/>
    </row>
    <row r="202" spans="2:10" ht="23.25" customHeight="1" x14ac:dyDescent="0.25">
      <c r="B202" s="24"/>
      <c r="C202" s="78" t="s">
        <v>119</v>
      </c>
      <c r="D202" s="78"/>
      <c r="E202" s="78"/>
      <c r="F202" s="25"/>
      <c r="G202" s="43" t="s">
        <v>5</v>
      </c>
      <c r="H202" s="26">
        <f>H214</f>
        <v>318534</v>
      </c>
    </row>
    <row r="203" spans="2:10" x14ac:dyDescent="0.25">
      <c r="B203" s="44"/>
      <c r="C203" s="44"/>
      <c r="E203" s="73" t="s">
        <v>4</v>
      </c>
      <c r="F203" s="74"/>
      <c r="G203" s="75" t="s">
        <v>6</v>
      </c>
      <c r="H203" s="76"/>
    </row>
    <row r="204" spans="2:10" x14ac:dyDescent="0.25">
      <c r="B204" s="1" t="s">
        <v>15</v>
      </c>
      <c r="C204" s="2" t="s">
        <v>75</v>
      </c>
      <c r="E204" s="66">
        <v>10615</v>
      </c>
      <c r="F204" s="67"/>
      <c r="G204" s="14" t="s">
        <v>25</v>
      </c>
      <c r="H204" s="3">
        <f>E204</f>
        <v>10615</v>
      </c>
      <c r="I204" t="s">
        <v>170</v>
      </c>
    </row>
    <row r="205" spans="2:10" ht="39" customHeight="1" x14ac:dyDescent="0.25">
      <c r="B205" s="1"/>
      <c r="C205" s="68" t="s">
        <v>120</v>
      </c>
      <c r="D205" s="68"/>
      <c r="E205" s="68"/>
      <c r="F205" s="39"/>
      <c r="G205" s="14"/>
      <c r="H205" s="3"/>
    </row>
    <row r="206" spans="2:10" ht="6" customHeight="1" x14ac:dyDescent="0.25">
      <c r="B206" s="1"/>
      <c r="C206" s="23"/>
      <c r="D206" s="23"/>
      <c r="E206" s="23"/>
      <c r="F206" s="39"/>
      <c r="G206" s="14"/>
      <c r="H206" s="3"/>
    </row>
    <row r="207" spans="2:10" x14ac:dyDescent="0.25">
      <c r="B207" s="1" t="s">
        <v>16</v>
      </c>
      <c r="C207" s="2" t="s">
        <v>76</v>
      </c>
      <c r="E207" s="66">
        <v>22565</v>
      </c>
      <c r="F207" s="67"/>
      <c r="G207" s="14" t="s">
        <v>25</v>
      </c>
      <c r="H207" s="3">
        <f>E207</f>
        <v>22565</v>
      </c>
      <c r="I207" t="s">
        <v>170</v>
      </c>
    </row>
    <row r="208" spans="2:10" ht="63.75" customHeight="1" x14ac:dyDescent="0.25">
      <c r="B208" s="1"/>
      <c r="C208" s="68" t="s">
        <v>121</v>
      </c>
      <c r="D208" s="68"/>
      <c r="E208" s="68"/>
      <c r="F208" s="39"/>
      <c r="G208" s="14"/>
      <c r="H208" s="3"/>
      <c r="J208" s="3">
        <f>SUM(H204:H210)</f>
        <v>53089</v>
      </c>
    </row>
    <row r="209" spans="2:9" ht="6.75" customHeight="1" x14ac:dyDescent="0.25">
      <c r="B209" s="1"/>
      <c r="C209" s="23"/>
      <c r="D209" s="23"/>
      <c r="E209" s="23"/>
      <c r="F209" s="39"/>
      <c r="G209" s="14"/>
      <c r="H209" s="3"/>
    </row>
    <row r="210" spans="2:9" x14ac:dyDescent="0.25">
      <c r="B210" s="1" t="s">
        <v>17</v>
      </c>
      <c r="C210" s="2" t="s">
        <v>77</v>
      </c>
      <c r="E210" s="66">
        <v>19909</v>
      </c>
      <c r="F210" s="67"/>
      <c r="G210" s="14" t="s">
        <v>25</v>
      </c>
      <c r="H210" s="3">
        <f>E210</f>
        <v>19909</v>
      </c>
      <c r="I210" t="s">
        <v>170</v>
      </c>
    </row>
    <row r="211" spans="2:9" ht="39" customHeight="1" x14ac:dyDescent="0.25">
      <c r="B211" s="1"/>
      <c r="C211" s="68" t="s">
        <v>138</v>
      </c>
      <c r="D211" s="68"/>
      <c r="E211" s="68"/>
      <c r="F211" s="39"/>
      <c r="G211" s="14"/>
      <c r="H211" s="3"/>
    </row>
    <row r="212" spans="2:9" ht="7.5" customHeight="1" x14ac:dyDescent="0.25">
      <c r="B212" s="1"/>
      <c r="C212" s="23"/>
      <c r="D212" s="23"/>
      <c r="E212" s="23"/>
      <c r="F212" s="39"/>
      <c r="G212" s="14"/>
      <c r="H212" s="3"/>
    </row>
    <row r="213" spans="2:9" x14ac:dyDescent="0.25">
      <c r="B213" s="20" t="s">
        <v>18</v>
      </c>
      <c r="C213" s="21" t="s">
        <v>78</v>
      </c>
      <c r="D213" s="4"/>
      <c r="E213" s="79">
        <v>265445</v>
      </c>
      <c r="F213" s="80"/>
      <c r="G213" s="12" t="s">
        <v>25</v>
      </c>
      <c r="H213" s="9">
        <f>E213</f>
        <v>265445</v>
      </c>
      <c r="I213" t="s">
        <v>171</v>
      </c>
    </row>
    <row r="214" spans="2:9" x14ac:dyDescent="0.25">
      <c r="B214" s="1"/>
      <c r="D214" t="s">
        <v>5</v>
      </c>
      <c r="E214" s="66">
        <f>SUM(E204:F213)</f>
        <v>318534</v>
      </c>
      <c r="F214" s="67"/>
      <c r="H214" s="3">
        <f>SUM(H204:H213)</f>
        <v>318534</v>
      </c>
    </row>
    <row r="215" spans="2:9" x14ac:dyDescent="0.25">
      <c r="B215" s="1"/>
      <c r="E215" s="46"/>
      <c r="F215" s="39"/>
      <c r="H215" s="3"/>
    </row>
    <row r="216" spans="2:9" ht="14.25" customHeight="1" x14ac:dyDescent="0.25">
      <c r="B216" s="24" t="s">
        <v>79</v>
      </c>
      <c r="C216" s="70" t="s">
        <v>80</v>
      </c>
      <c r="D216" s="70"/>
      <c r="E216" s="70"/>
      <c r="F216" s="70"/>
      <c r="G216" s="70"/>
      <c r="H216" s="71"/>
    </row>
    <row r="217" spans="2:9" ht="27" customHeight="1" x14ac:dyDescent="0.25">
      <c r="B217" s="24"/>
      <c r="C217" s="78" t="s">
        <v>122</v>
      </c>
      <c r="D217" s="78"/>
      <c r="E217" s="78"/>
      <c r="F217" s="25"/>
      <c r="G217" s="43" t="s">
        <v>5</v>
      </c>
      <c r="H217" s="26">
        <f>H220</f>
        <v>63700</v>
      </c>
      <c r="I217" t="s">
        <v>172</v>
      </c>
    </row>
    <row r="218" spans="2:9" x14ac:dyDescent="0.25">
      <c r="B218" s="44"/>
      <c r="C218" s="44"/>
      <c r="E218" s="73" t="s">
        <v>4</v>
      </c>
      <c r="F218" s="74"/>
      <c r="G218" s="75" t="s">
        <v>6</v>
      </c>
      <c r="H218" s="76"/>
    </row>
    <row r="219" spans="2:9" x14ac:dyDescent="0.25">
      <c r="B219" s="20" t="s">
        <v>15</v>
      </c>
      <c r="C219" s="21" t="s">
        <v>80</v>
      </c>
      <c r="D219" s="4"/>
      <c r="E219" s="79">
        <v>63700</v>
      </c>
      <c r="F219" s="80"/>
      <c r="G219" s="12" t="s">
        <v>25</v>
      </c>
      <c r="H219" s="9">
        <f>E219</f>
        <v>63700</v>
      </c>
    </row>
    <row r="220" spans="2:9" x14ac:dyDescent="0.25">
      <c r="B220" s="1"/>
      <c r="D220" t="s">
        <v>5</v>
      </c>
      <c r="E220" s="66">
        <f>SUM(E219:F219)</f>
        <v>63700</v>
      </c>
      <c r="F220" s="67"/>
      <c r="H220" s="3">
        <f>SUM(H219:H219)</f>
        <v>63700</v>
      </c>
    </row>
    <row r="221" spans="2:9" ht="9" customHeight="1" x14ac:dyDescent="0.25">
      <c r="B221" s="47"/>
      <c r="D221" s="52"/>
      <c r="E221" s="52"/>
      <c r="F221" s="52"/>
      <c r="G221" s="53"/>
      <c r="H221" s="54"/>
    </row>
    <row r="222" spans="2:9" ht="14.25" customHeight="1" x14ac:dyDescent="0.25">
      <c r="B222" s="24" t="s">
        <v>81</v>
      </c>
      <c r="C222" s="70" t="s">
        <v>82</v>
      </c>
      <c r="D222" s="70"/>
      <c r="E222" s="70"/>
      <c r="F222" s="70"/>
      <c r="G222" s="70"/>
      <c r="H222" s="71"/>
    </row>
    <row r="223" spans="2:9" ht="42.75" customHeight="1" x14ac:dyDescent="0.25">
      <c r="B223" s="24"/>
      <c r="C223" s="72" t="s">
        <v>125</v>
      </c>
      <c r="D223" s="72"/>
      <c r="E223" s="72"/>
      <c r="F223" s="25"/>
      <c r="G223" s="43" t="s">
        <v>5</v>
      </c>
      <c r="H223" s="26">
        <f>H228</f>
        <v>76970</v>
      </c>
      <c r="I223" t="s">
        <v>173</v>
      </c>
    </row>
    <row r="224" spans="2:9" x14ac:dyDescent="0.25">
      <c r="B224" s="44"/>
      <c r="C224" s="44"/>
      <c r="E224" s="73" t="s">
        <v>4</v>
      </c>
      <c r="F224" s="74"/>
      <c r="G224" s="75" t="s">
        <v>6</v>
      </c>
      <c r="H224" s="76"/>
    </row>
    <row r="225" spans="2:9" x14ac:dyDescent="0.25">
      <c r="B225" s="1" t="s">
        <v>15</v>
      </c>
      <c r="C225" s="2" t="s">
        <v>82</v>
      </c>
      <c r="E225" s="66">
        <v>580000</v>
      </c>
      <c r="F225" s="67"/>
      <c r="G225" s="14" t="s">
        <v>25</v>
      </c>
      <c r="H225" s="3">
        <v>76970</v>
      </c>
    </row>
    <row r="226" spans="2:9" ht="28.5" customHeight="1" x14ac:dyDescent="0.25">
      <c r="B226" s="1"/>
      <c r="C226" s="68" t="s">
        <v>124</v>
      </c>
      <c r="D226" s="68"/>
      <c r="E226" s="68"/>
      <c r="F226" s="39"/>
      <c r="G226" s="14"/>
      <c r="H226" s="3"/>
    </row>
    <row r="227" spans="2:9" ht="6" customHeight="1" x14ac:dyDescent="0.25">
      <c r="B227" s="1"/>
      <c r="C227" s="23"/>
      <c r="D227" s="23"/>
      <c r="E227" s="23"/>
      <c r="F227" s="39"/>
      <c r="G227" s="14"/>
      <c r="H227" s="3"/>
    </row>
    <row r="228" spans="2:9" x14ac:dyDescent="0.25">
      <c r="B228" s="1"/>
      <c r="D228" t="s">
        <v>5</v>
      </c>
      <c r="E228" s="66">
        <f>SUM(E225:F227)</f>
        <v>580000</v>
      </c>
      <c r="F228" s="67"/>
      <c r="H228" s="3">
        <f>SUM(H225:H227)</f>
        <v>76970</v>
      </c>
    </row>
    <row r="229" spans="2:9" x14ac:dyDescent="0.25">
      <c r="B229" s="1"/>
      <c r="E229" s="46"/>
      <c r="F229" s="39"/>
      <c r="H229" s="3"/>
    </row>
    <row r="230" spans="2:9" ht="14.25" customHeight="1" x14ac:dyDescent="0.25">
      <c r="B230" s="55" t="s">
        <v>150</v>
      </c>
      <c r="C230" s="70" t="s">
        <v>151</v>
      </c>
      <c r="D230" s="70"/>
      <c r="E230" s="70"/>
      <c r="F230" s="70"/>
      <c r="G230" s="70"/>
      <c r="H230" s="71"/>
    </row>
    <row r="231" spans="2:9" ht="57.75" customHeight="1" x14ac:dyDescent="0.25">
      <c r="B231" s="24"/>
      <c r="C231" s="72" t="s">
        <v>152</v>
      </c>
      <c r="D231" s="72"/>
      <c r="E231" s="72"/>
      <c r="F231" s="25"/>
      <c r="G231" s="43" t="s">
        <v>5</v>
      </c>
      <c r="H231" s="26">
        <f>H238</f>
        <v>22565</v>
      </c>
    </row>
    <row r="232" spans="2:9" x14ac:dyDescent="0.25">
      <c r="B232" s="44"/>
      <c r="C232" s="44"/>
      <c r="E232" s="73" t="s">
        <v>4</v>
      </c>
      <c r="F232" s="74"/>
      <c r="G232" s="75" t="s">
        <v>6</v>
      </c>
      <c r="H232" s="76"/>
    </row>
    <row r="233" spans="2:9" x14ac:dyDescent="0.25">
      <c r="B233" s="1" t="s">
        <v>15</v>
      </c>
      <c r="C233" s="2" t="s">
        <v>153</v>
      </c>
      <c r="E233" s="66">
        <v>180000</v>
      </c>
      <c r="F233" s="67"/>
      <c r="G233" s="14" t="s">
        <v>25</v>
      </c>
      <c r="H233" s="3">
        <v>13275</v>
      </c>
      <c r="I233" t="s">
        <v>174</v>
      </c>
    </row>
    <row r="234" spans="2:9" ht="28.5" customHeight="1" x14ac:dyDescent="0.25">
      <c r="B234" s="1"/>
      <c r="C234" s="68" t="s">
        <v>154</v>
      </c>
      <c r="D234" s="68"/>
      <c r="E234" s="68"/>
      <c r="F234" s="39"/>
      <c r="G234" s="14"/>
      <c r="H234" s="3"/>
    </row>
    <row r="235" spans="2:9" x14ac:dyDescent="0.25">
      <c r="B235" s="1" t="s">
        <v>16</v>
      </c>
      <c r="C235" s="2" t="s">
        <v>155</v>
      </c>
      <c r="E235" s="66">
        <v>70000</v>
      </c>
      <c r="F235" s="67"/>
      <c r="G235" s="14" t="s">
        <v>25</v>
      </c>
      <c r="H235" s="3">
        <v>9290</v>
      </c>
      <c r="I235" t="s">
        <v>175</v>
      </c>
    </row>
    <row r="236" spans="2:9" ht="28.5" customHeight="1" x14ac:dyDescent="0.25">
      <c r="B236" s="1"/>
      <c r="C236" s="68" t="s">
        <v>156</v>
      </c>
      <c r="D236" s="68"/>
      <c r="E236" s="68"/>
      <c r="F236" s="39"/>
      <c r="G236" s="14"/>
      <c r="H236" s="3"/>
    </row>
    <row r="237" spans="2:9" ht="6" customHeight="1" x14ac:dyDescent="0.25">
      <c r="B237" s="1"/>
      <c r="C237" s="23"/>
      <c r="D237" s="23"/>
      <c r="E237" s="23"/>
      <c r="F237" s="39"/>
      <c r="G237" s="14"/>
      <c r="H237" s="3"/>
    </row>
    <row r="238" spans="2:9" x14ac:dyDescent="0.25">
      <c r="B238" s="1"/>
      <c r="D238" t="s">
        <v>5</v>
      </c>
      <c r="E238" s="66">
        <f>SUM(E233:F237)</f>
        <v>250000</v>
      </c>
      <c r="F238" s="67"/>
      <c r="H238" s="3">
        <f>SUM(H233:H237)</f>
        <v>22565</v>
      </c>
    </row>
    <row r="239" spans="2:9" ht="13.5" customHeight="1" x14ac:dyDescent="0.25">
      <c r="B239" s="1"/>
      <c r="C239" s="39"/>
      <c r="D239" s="39"/>
      <c r="E239" s="39"/>
      <c r="F239" s="39"/>
      <c r="G239" s="39"/>
    </row>
    <row r="240" spans="2:9" ht="33" customHeight="1" x14ac:dyDescent="0.25">
      <c r="B240" s="24" t="s">
        <v>83</v>
      </c>
      <c r="C240" s="27"/>
      <c r="D240" s="25"/>
      <c r="E240" s="25"/>
      <c r="F240" s="25"/>
      <c r="G240" s="43"/>
      <c r="H240" s="26">
        <f>H231+H223+H217+H202+H183+H174+H155+H107+H97+H77+H28</f>
        <v>1803014</v>
      </c>
    </row>
    <row r="241" spans="2:8" ht="9.75" customHeight="1" x14ac:dyDescent="0.25">
      <c r="B241" s="1"/>
      <c r="C241" s="39"/>
      <c r="D241" s="39"/>
      <c r="E241" s="39"/>
      <c r="F241" s="39"/>
      <c r="G241" s="39"/>
    </row>
    <row r="242" spans="2:8" x14ac:dyDescent="0.25">
      <c r="B242" s="69" t="s">
        <v>20</v>
      </c>
      <c r="C242" s="69"/>
      <c r="D242" s="69"/>
      <c r="E242" s="69"/>
      <c r="F242" s="69"/>
      <c r="G242" s="69"/>
      <c r="H242" s="69"/>
    </row>
    <row r="243" spans="2:8" ht="6" customHeight="1" x14ac:dyDescent="0.25">
      <c r="B243" s="40"/>
      <c r="C243" s="40"/>
      <c r="D243" s="40"/>
      <c r="E243" s="40"/>
      <c r="F243" s="40"/>
      <c r="G243" s="40"/>
      <c r="H243" s="40"/>
    </row>
    <row r="244" spans="2:8" ht="27.75" customHeight="1" x14ac:dyDescent="0.25">
      <c r="B244" s="58" t="s">
        <v>157</v>
      </c>
      <c r="C244" s="58"/>
      <c r="D244" s="58"/>
      <c r="E244" s="58"/>
      <c r="F244" s="58"/>
      <c r="G244" s="58"/>
      <c r="H244" s="58"/>
    </row>
    <row r="245" spans="2:8" ht="6.75" customHeight="1" x14ac:dyDescent="0.25">
      <c r="B245" s="39"/>
      <c r="C245" s="39"/>
      <c r="D245" s="39"/>
      <c r="E245" s="39"/>
      <c r="F245" s="39"/>
      <c r="G245" s="39"/>
      <c r="H245" s="39"/>
    </row>
    <row r="246" spans="2:8" x14ac:dyDescent="0.25">
      <c r="C246" s="10" t="s">
        <v>21</v>
      </c>
      <c r="D246" s="5"/>
      <c r="E246" s="5"/>
      <c r="F246" s="5"/>
      <c r="G246" s="11">
        <f>SUM(H238,H228,H220,H214,H199,H171,H152,H139,H120,H117,H114,H110,H104,H94,H50)</f>
        <v>1511697</v>
      </c>
    </row>
    <row r="247" spans="2:8" x14ac:dyDescent="0.25">
      <c r="C247" s="7" t="s">
        <v>84</v>
      </c>
      <c r="G247" s="6">
        <f>SUM(H74)</f>
        <v>159267</v>
      </c>
    </row>
    <row r="248" spans="2:8" x14ac:dyDescent="0.25">
      <c r="C248" s="7" t="s">
        <v>123</v>
      </c>
      <c r="G248" s="6">
        <f>SUM(H178)</f>
        <v>114800</v>
      </c>
    </row>
    <row r="249" spans="2:8" x14ac:dyDescent="0.25">
      <c r="C249" s="8" t="s">
        <v>85</v>
      </c>
      <c r="D249" s="4"/>
      <c r="E249" s="4"/>
      <c r="F249" s="4"/>
      <c r="G249" s="13">
        <f>H111</f>
        <v>17250</v>
      </c>
    </row>
    <row r="250" spans="2:8" ht="6" customHeight="1" x14ac:dyDescent="0.25">
      <c r="G250" s="3"/>
    </row>
    <row r="251" spans="2:8" x14ac:dyDescent="0.25">
      <c r="C251" s="17" t="s">
        <v>5</v>
      </c>
      <c r="D251" s="18"/>
      <c r="E251" s="18"/>
      <c r="F251" s="18"/>
      <c r="G251" s="19">
        <f>SUM(G246:G250)</f>
        <v>1803014</v>
      </c>
    </row>
    <row r="252" spans="2:8" x14ac:dyDescent="0.25">
      <c r="G252" t="s">
        <v>160</v>
      </c>
    </row>
    <row r="253" spans="2:8" x14ac:dyDescent="0.25">
      <c r="B253" s="69" t="s">
        <v>22</v>
      </c>
      <c r="C253" s="69"/>
      <c r="D253" s="69"/>
      <c r="E253" s="69"/>
      <c r="F253" s="69"/>
      <c r="G253" s="69"/>
      <c r="H253" s="69"/>
    </row>
    <row r="254" spans="2:8" ht="9" customHeight="1" x14ac:dyDescent="0.25">
      <c r="B254" s="22"/>
      <c r="C254" s="22"/>
      <c r="D254" s="22"/>
      <c r="E254" s="22"/>
      <c r="F254" s="22"/>
      <c r="G254" s="22"/>
      <c r="H254" s="22"/>
    </row>
    <row r="255" spans="2:8" ht="15.75" customHeight="1" x14ac:dyDescent="0.25">
      <c r="B255" s="67" t="s">
        <v>146</v>
      </c>
      <c r="C255" s="67"/>
      <c r="D255" s="67"/>
      <c r="E255" s="67"/>
      <c r="F255" s="67"/>
      <c r="G255" s="67"/>
      <c r="H255" s="67"/>
    </row>
    <row r="256" spans="2:8" ht="10.5" customHeight="1" x14ac:dyDescent="0.25"/>
    <row r="257" spans="2:8" x14ac:dyDescent="0.25">
      <c r="B257" t="s">
        <v>194</v>
      </c>
    </row>
    <row r="258" spans="2:8" x14ac:dyDescent="0.25">
      <c r="B258" t="s">
        <v>232</v>
      </c>
    </row>
    <row r="259" spans="2:8" x14ac:dyDescent="0.25">
      <c r="B259" t="s">
        <v>233</v>
      </c>
    </row>
    <row r="260" spans="2:8" x14ac:dyDescent="0.25">
      <c r="F260" s="69" t="s">
        <v>139</v>
      </c>
      <c r="G260" s="69"/>
      <c r="H260" s="67"/>
    </row>
    <row r="261" spans="2:8" x14ac:dyDescent="0.25">
      <c r="F261" s="69" t="s">
        <v>140</v>
      </c>
      <c r="G261" s="69"/>
      <c r="H261" s="67"/>
    </row>
    <row r="262" spans="2:8" ht="4.5" customHeight="1" x14ac:dyDescent="0.25"/>
    <row r="263" spans="2:8" x14ac:dyDescent="0.25">
      <c r="F263" s="69" t="s">
        <v>159</v>
      </c>
      <c r="G263" s="69"/>
      <c r="H263" s="67"/>
    </row>
    <row r="264" spans="2:8" x14ac:dyDescent="0.25">
      <c r="F264" s="38"/>
      <c r="G264" s="38"/>
      <c r="H264" s="37"/>
    </row>
    <row r="266" spans="2:8" ht="18.75" x14ac:dyDescent="0.3">
      <c r="B266" s="81" t="s">
        <v>141</v>
      </c>
      <c r="C266" s="81"/>
      <c r="D266" s="81"/>
      <c r="E266" s="81"/>
      <c r="F266" s="81"/>
      <c r="G266" s="81"/>
      <c r="H266" s="67"/>
    </row>
    <row r="267" spans="2:8" x14ac:dyDescent="0.25">
      <c r="B267" s="82" t="s">
        <v>226</v>
      </c>
      <c r="C267" s="82"/>
      <c r="D267" s="82"/>
      <c r="E267" s="82"/>
      <c r="F267" s="82"/>
      <c r="G267" s="82"/>
      <c r="H267" s="67"/>
    </row>
    <row r="269" spans="2:8" ht="43.5" customHeight="1" x14ac:dyDescent="0.25">
      <c r="B269" s="77" t="s">
        <v>228</v>
      </c>
      <c r="C269" s="77"/>
      <c r="D269" s="77"/>
      <c r="E269" s="77"/>
      <c r="F269" s="77"/>
      <c r="G269" s="77"/>
      <c r="H269" s="58"/>
    </row>
    <row r="270" spans="2:8" ht="31.5" customHeight="1" x14ac:dyDescent="0.25">
      <c r="B270" s="58" t="s">
        <v>143</v>
      </c>
      <c r="C270" s="58"/>
      <c r="D270" s="58"/>
      <c r="E270" s="58"/>
      <c r="F270" s="58"/>
      <c r="G270" s="58"/>
      <c r="H270" s="58"/>
    </row>
    <row r="271" spans="2:8" ht="30" customHeight="1" x14ac:dyDescent="0.25">
      <c r="B271" s="58" t="s">
        <v>144</v>
      </c>
      <c r="C271" s="58"/>
      <c r="D271" s="58"/>
      <c r="E271" s="58"/>
      <c r="F271" s="58"/>
      <c r="G271" s="58"/>
      <c r="H271" s="58"/>
    </row>
    <row r="272" spans="2:8" ht="27.75" customHeight="1" x14ac:dyDescent="0.25">
      <c r="B272" s="65" t="s">
        <v>229</v>
      </c>
      <c r="C272" s="65"/>
      <c r="D272" s="65"/>
      <c r="E272" s="65"/>
      <c r="F272" s="65"/>
      <c r="G272" s="65"/>
      <c r="H272" s="65"/>
    </row>
    <row r="273" spans="2:8" x14ac:dyDescent="0.25">
      <c r="B273" s="59" t="s">
        <v>195</v>
      </c>
      <c r="C273" s="59"/>
      <c r="D273" s="59"/>
      <c r="E273" s="59"/>
      <c r="F273" s="59"/>
      <c r="G273" s="59"/>
    </row>
    <row r="274" spans="2:8" x14ac:dyDescent="0.25">
      <c r="B274" s="59" t="s">
        <v>196</v>
      </c>
      <c r="C274" s="59"/>
      <c r="D274" s="59"/>
      <c r="E274" s="59"/>
      <c r="F274" s="59"/>
      <c r="G274" s="59"/>
    </row>
    <row r="275" spans="2:8" x14ac:dyDescent="0.25">
      <c r="B275" s="59" t="s">
        <v>197</v>
      </c>
      <c r="C275" s="59"/>
      <c r="D275" s="59"/>
      <c r="E275" s="59"/>
      <c r="F275" s="59"/>
      <c r="G275" s="59"/>
    </row>
    <row r="276" spans="2:8" x14ac:dyDescent="0.25">
      <c r="B276" s="59" t="s">
        <v>198</v>
      </c>
      <c r="C276" s="59"/>
      <c r="D276" s="59"/>
      <c r="E276" s="59"/>
      <c r="F276" s="59"/>
      <c r="G276" s="59"/>
    </row>
    <row r="277" spans="2:8" x14ac:dyDescent="0.25">
      <c r="B277" s="59" t="s">
        <v>199</v>
      </c>
      <c r="C277" s="59"/>
      <c r="D277" s="59"/>
      <c r="E277" s="59"/>
      <c r="F277" s="59"/>
      <c r="G277" s="59"/>
    </row>
    <row r="278" spans="2:8" x14ac:dyDescent="0.25">
      <c r="B278" s="59" t="s">
        <v>200</v>
      </c>
      <c r="C278" s="59"/>
      <c r="D278" s="59"/>
      <c r="E278" s="59"/>
      <c r="F278" s="59"/>
      <c r="G278" s="59"/>
    </row>
    <row r="279" spans="2:8" x14ac:dyDescent="0.25">
      <c r="B279" s="59" t="s">
        <v>201</v>
      </c>
      <c r="C279" s="59"/>
      <c r="D279" s="59"/>
      <c r="E279" s="59"/>
      <c r="F279" s="59"/>
      <c r="G279" s="59"/>
    </row>
    <row r="280" spans="2:8" x14ac:dyDescent="0.25">
      <c r="B280" s="59" t="s">
        <v>202</v>
      </c>
      <c r="C280" s="59"/>
      <c r="D280" s="59"/>
      <c r="E280" s="59"/>
      <c r="F280" s="59"/>
      <c r="G280" s="59"/>
    </row>
    <row r="281" spans="2:8" x14ac:dyDescent="0.25">
      <c r="B281" s="59" t="s">
        <v>203</v>
      </c>
      <c r="C281" s="59"/>
      <c r="D281" s="59"/>
      <c r="E281" s="59"/>
      <c r="F281" s="59"/>
      <c r="G281" s="59"/>
    </row>
    <row r="282" spans="2:8" ht="30" customHeight="1" x14ac:dyDescent="0.25">
      <c r="B282" s="58" t="s">
        <v>204</v>
      </c>
      <c r="C282" s="58"/>
      <c r="D282" s="58"/>
      <c r="E282" s="58"/>
      <c r="F282" s="58"/>
      <c r="G282" s="58"/>
      <c r="H282" s="58"/>
    </row>
    <row r="283" spans="2:8" x14ac:dyDescent="0.25">
      <c r="B283" s="59" t="s">
        <v>205</v>
      </c>
      <c r="C283" s="59"/>
      <c r="D283" s="59"/>
      <c r="E283" s="59"/>
      <c r="F283" s="59"/>
      <c r="G283" s="59"/>
    </row>
    <row r="284" spans="2:8" ht="30.75" customHeight="1" x14ac:dyDescent="0.25">
      <c r="B284" s="59" t="s">
        <v>206</v>
      </c>
      <c r="C284" s="59"/>
      <c r="D284" s="59"/>
      <c r="E284" s="59"/>
      <c r="F284" s="59"/>
      <c r="G284" s="59"/>
    </row>
    <row r="285" spans="2:8" x14ac:dyDescent="0.25">
      <c r="B285" s="59" t="s">
        <v>207</v>
      </c>
      <c r="C285" s="59"/>
      <c r="D285" s="59"/>
      <c r="E285" s="59"/>
      <c r="F285" s="59"/>
      <c r="G285" s="59"/>
    </row>
    <row r="286" spans="2:8" x14ac:dyDescent="0.25">
      <c r="B286" s="59" t="s">
        <v>208</v>
      </c>
      <c r="C286" s="59"/>
      <c r="D286" s="59"/>
      <c r="E286" s="59"/>
      <c r="F286" s="59"/>
      <c r="G286" s="59"/>
    </row>
    <row r="287" spans="2:8" x14ac:dyDescent="0.25">
      <c r="B287" s="59" t="s">
        <v>209</v>
      </c>
      <c r="C287" s="59"/>
      <c r="D287" s="59"/>
      <c r="E287" s="59"/>
      <c r="F287" s="59"/>
      <c r="G287" s="59"/>
    </row>
    <row r="288" spans="2:8" x14ac:dyDescent="0.25">
      <c r="B288" s="59" t="s">
        <v>210</v>
      </c>
      <c r="C288" s="59"/>
      <c r="D288" s="59"/>
      <c r="E288" s="59"/>
      <c r="F288" s="59"/>
      <c r="G288" s="59"/>
    </row>
    <row r="289" spans="2:8" x14ac:dyDescent="0.25">
      <c r="B289" s="59" t="s">
        <v>211</v>
      </c>
      <c r="C289" s="59"/>
      <c r="D289" s="59"/>
      <c r="E289" s="59"/>
      <c r="F289" s="59"/>
      <c r="G289" s="59"/>
    </row>
    <row r="290" spans="2:8" x14ac:dyDescent="0.25">
      <c r="B290" s="59" t="s">
        <v>212</v>
      </c>
      <c r="C290" s="59"/>
      <c r="D290" s="59"/>
      <c r="E290" s="59"/>
      <c r="F290" s="59"/>
      <c r="G290" s="59"/>
    </row>
    <row r="291" spans="2:8" ht="46.5" customHeight="1" x14ac:dyDescent="0.25">
      <c r="B291" s="58" t="s">
        <v>213</v>
      </c>
      <c r="C291" s="58"/>
      <c r="D291" s="58"/>
      <c r="E291" s="58"/>
      <c r="F291" s="58"/>
      <c r="G291" s="58"/>
      <c r="H291" s="58"/>
    </row>
    <row r="292" spans="2:8" x14ac:dyDescent="0.25">
      <c r="B292" s="59" t="s">
        <v>214</v>
      </c>
      <c r="C292" s="59"/>
      <c r="D292" s="59"/>
      <c r="E292" s="59"/>
      <c r="F292" s="59"/>
      <c r="G292" s="59"/>
    </row>
    <row r="293" spans="2:8" x14ac:dyDescent="0.25">
      <c r="B293" s="59" t="s">
        <v>215</v>
      </c>
      <c r="C293" s="59"/>
      <c r="D293" s="59"/>
      <c r="E293" s="59"/>
      <c r="F293" s="59"/>
      <c r="G293" s="59"/>
    </row>
    <row r="294" spans="2:8" ht="13.5" customHeight="1" x14ac:dyDescent="0.25">
      <c r="B294" s="60" t="s">
        <v>216</v>
      </c>
      <c r="C294" s="60"/>
      <c r="D294" s="60"/>
      <c r="E294" s="60"/>
      <c r="F294" s="60"/>
      <c r="G294" s="60"/>
      <c r="H294" s="60"/>
    </row>
    <row r="295" spans="2:8" ht="30" customHeight="1" x14ac:dyDescent="0.25">
      <c r="B295" s="61" t="s">
        <v>230</v>
      </c>
      <c r="C295" s="61"/>
      <c r="D295" s="61"/>
      <c r="E295" s="61"/>
      <c r="F295" s="61"/>
      <c r="G295" s="61"/>
      <c r="H295" s="62"/>
    </row>
    <row r="296" spans="2:8" ht="44.25" customHeight="1" x14ac:dyDescent="0.25">
      <c r="B296" s="63" t="s">
        <v>217</v>
      </c>
      <c r="C296" s="63"/>
      <c r="D296" s="63"/>
      <c r="E296" s="63"/>
      <c r="F296" s="63"/>
      <c r="G296" s="63"/>
      <c r="H296" s="58"/>
    </row>
    <row r="297" spans="2:8" ht="31.5" customHeight="1" x14ac:dyDescent="0.25">
      <c r="B297" s="57" t="s">
        <v>218</v>
      </c>
      <c r="C297" s="57"/>
      <c r="D297" s="57"/>
      <c r="E297" s="57"/>
      <c r="F297" s="57"/>
      <c r="G297" s="57"/>
      <c r="H297" s="58"/>
    </row>
    <row r="298" spans="2:8" ht="44.25" customHeight="1" x14ac:dyDescent="0.25">
      <c r="B298" s="64" t="s">
        <v>219</v>
      </c>
      <c r="C298" s="64"/>
      <c r="D298" s="64"/>
      <c r="E298" s="64"/>
      <c r="F298" s="64"/>
      <c r="G298" s="64"/>
      <c r="H298" s="58"/>
    </row>
    <row r="299" spans="2:8" ht="44.25" customHeight="1" x14ac:dyDescent="0.25">
      <c r="B299" s="57" t="s">
        <v>220</v>
      </c>
      <c r="C299" s="57"/>
      <c r="D299" s="57"/>
      <c r="E299" s="57"/>
      <c r="F299" s="57"/>
      <c r="G299" s="57"/>
      <c r="H299" s="58"/>
    </row>
    <row r="300" spans="2:8" ht="121.5" customHeight="1" x14ac:dyDescent="0.25">
      <c r="B300" s="57" t="s">
        <v>221</v>
      </c>
      <c r="C300" s="57"/>
      <c r="D300" s="57"/>
      <c r="E300" s="57"/>
      <c r="F300" s="57"/>
      <c r="G300" s="57"/>
      <c r="H300" s="58"/>
    </row>
    <row r="301" spans="2:8" ht="74.25" customHeight="1" x14ac:dyDescent="0.25">
      <c r="B301" s="57" t="s">
        <v>222</v>
      </c>
      <c r="C301" s="57"/>
      <c r="D301" s="57"/>
      <c r="E301" s="57"/>
      <c r="F301" s="57"/>
      <c r="G301" s="57"/>
      <c r="H301" s="58"/>
    </row>
    <row r="302" spans="2:8" ht="105.75" customHeight="1" x14ac:dyDescent="0.25">
      <c r="B302" s="57" t="s">
        <v>223</v>
      </c>
      <c r="C302" s="57"/>
      <c r="D302" s="57"/>
      <c r="E302" s="57"/>
      <c r="F302" s="57"/>
      <c r="G302" s="57"/>
      <c r="H302" s="58"/>
    </row>
    <row r="303" spans="2:8" ht="59.25" customHeight="1" x14ac:dyDescent="0.25">
      <c r="B303" s="57" t="s">
        <v>224</v>
      </c>
      <c r="C303" s="57"/>
      <c r="D303" s="57"/>
      <c r="E303" s="57"/>
      <c r="F303" s="57"/>
      <c r="G303" s="57"/>
      <c r="H303" s="58"/>
    </row>
    <row r="304" spans="2:8" ht="75.75" customHeight="1" x14ac:dyDescent="0.25">
      <c r="B304" s="57" t="s">
        <v>225</v>
      </c>
      <c r="C304" s="57"/>
      <c r="D304" s="57"/>
      <c r="E304" s="57"/>
      <c r="F304" s="57"/>
      <c r="G304" s="57"/>
      <c r="H304" s="58"/>
    </row>
    <row r="305" spans="2:8" ht="34.5" customHeight="1" x14ac:dyDescent="0.25">
      <c r="B305" s="57" t="s">
        <v>231</v>
      </c>
      <c r="C305" s="57"/>
      <c r="D305" s="57"/>
      <c r="E305" s="57"/>
      <c r="F305" s="57"/>
      <c r="G305" s="57"/>
      <c r="H305" s="58"/>
    </row>
    <row r="308" spans="2:8" x14ac:dyDescent="0.25">
      <c r="B308" t="s">
        <v>176</v>
      </c>
      <c r="G308" t="s">
        <v>158</v>
      </c>
    </row>
    <row r="310" spans="2:8" x14ac:dyDescent="0.25">
      <c r="B310" t="s">
        <v>161</v>
      </c>
      <c r="G310" t="s">
        <v>142</v>
      </c>
    </row>
  </sheetData>
  <mergeCells count="224">
    <mergeCell ref="B4:H4"/>
    <mergeCell ref="B6:H6"/>
    <mergeCell ref="B7:H7"/>
    <mergeCell ref="B8:H8"/>
    <mergeCell ref="B9:H9"/>
    <mergeCell ref="B10:H10"/>
    <mergeCell ref="G156:H156"/>
    <mergeCell ref="E157:F157"/>
    <mergeCell ref="C158:E158"/>
    <mergeCell ref="C149:E149"/>
    <mergeCell ref="G175:H175"/>
    <mergeCell ref="E80:F80"/>
    <mergeCell ref="E199:F199"/>
    <mergeCell ref="E160:F160"/>
    <mergeCell ref="C161:E161"/>
    <mergeCell ref="E163:F163"/>
    <mergeCell ref="C164:E164"/>
    <mergeCell ref="E166:F166"/>
    <mergeCell ref="B26:H26"/>
    <mergeCell ref="C167:E167"/>
    <mergeCell ref="E169:F169"/>
    <mergeCell ref="C170:E170"/>
    <mergeCell ref="C173:H173"/>
    <mergeCell ref="E176:F176"/>
    <mergeCell ref="C177:E177"/>
    <mergeCell ref="B17:H17"/>
    <mergeCell ref="B253:H253"/>
    <mergeCell ref="B255:H255"/>
    <mergeCell ref="E31:F31"/>
    <mergeCell ref="E33:F33"/>
    <mergeCell ref="E36:F36"/>
    <mergeCell ref="E29:F29"/>
    <mergeCell ref="E50:F50"/>
    <mergeCell ref="G29:H29"/>
    <mergeCell ref="C27:H27"/>
    <mergeCell ref="C30:G30"/>
    <mergeCell ref="E83:F83"/>
    <mergeCell ref="C77:E77"/>
    <mergeCell ref="C81:E81"/>
    <mergeCell ref="C84:E84"/>
    <mergeCell ref="C76:H76"/>
    <mergeCell ref="E79:F79"/>
    <mergeCell ref="G79:H79"/>
    <mergeCell ref="C180:H180"/>
    <mergeCell ref="C183:E183"/>
    <mergeCell ref="E184:F184"/>
    <mergeCell ref="G184:H184"/>
    <mergeCell ref="C174:E174"/>
    <mergeCell ref="E175:F175"/>
    <mergeCell ref="C106:H106"/>
    <mergeCell ref="B2:H2"/>
    <mergeCell ref="C52:G52"/>
    <mergeCell ref="E54:F54"/>
    <mergeCell ref="E57:F57"/>
    <mergeCell ref="E60:F60"/>
    <mergeCell ref="E74:F74"/>
    <mergeCell ref="C67:E67"/>
    <mergeCell ref="C28:E28"/>
    <mergeCell ref="C32:E32"/>
    <mergeCell ref="C34:E34"/>
    <mergeCell ref="C37:E37"/>
    <mergeCell ref="C40:E40"/>
    <mergeCell ref="C43:E43"/>
    <mergeCell ref="C46:E46"/>
    <mergeCell ref="C49:E49"/>
    <mergeCell ref="C55:E55"/>
    <mergeCell ref="C58:E58"/>
    <mergeCell ref="B11:H11"/>
    <mergeCell ref="B12:H12"/>
    <mergeCell ref="B13:H13"/>
    <mergeCell ref="B14:H14"/>
    <mergeCell ref="B15:H15"/>
    <mergeCell ref="B16:H16"/>
    <mergeCell ref="C141:G141"/>
    <mergeCell ref="E142:F142"/>
    <mergeCell ref="C143:E143"/>
    <mergeCell ref="E151:F151"/>
    <mergeCell ref="E152:F152"/>
    <mergeCell ref="E185:F185"/>
    <mergeCell ref="C61:E61"/>
    <mergeCell ref="C64:E64"/>
    <mergeCell ref="C70:E70"/>
    <mergeCell ref="C73:E73"/>
    <mergeCell ref="C132:E132"/>
    <mergeCell ref="E171:F171"/>
    <mergeCell ref="E178:F178"/>
    <mergeCell ref="C182:H182"/>
    <mergeCell ref="C118:E118"/>
    <mergeCell ref="E120:F120"/>
    <mergeCell ref="C87:E87"/>
    <mergeCell ref="E104:F104"/>
    <mergeCell ref="E122:F122"/>
    <mergeCell ref="E110:F110"/>
    <mergeCell ref="C90:E90"/>
    <mergeCell ref="C93:E93"/>
    <mergeCell ref="E86:F86"/>
    <mergeCell ref="C154:H154"/>
    <mergeCell ref="E94:F94"/>
    <mergeCell ref="C96:H96"/>
    <mergeCell ref="C97:E97"/>
    <mergeCell ref="E98:F98"/>
    <mergeCell ref="G98:H98"/>
    <mergeCell ref="E99:F99"/>
    <mergeCell ref="C100:E100"/>
    <mergeCell ref="E102:F102"/>
    <mergeCell ref="C103:E103"/>
    <mergeCell ref="C121:E121"/>
    <mergeCell ref="C124:G124"/>
    <mergeCell ref="E125:F125"/>
    <mergeCell ref="C126:E126"/>
    <mergeCell ref="E128:F128"/>
    <mergeCell ref="C129:E129"/>
    <mergeCell ref="E131:F131"/>
    <mergeCell ref="E139:F139"/>
    <mergeCell ref="C107:E107"/>
    <mergeCell ref="E108:F108"/>
    <mergeCell ref="G108:H108"/>
    <mergeCell ref="C109:G109"/>
    <mergeCell ref="C112:E112"/>
    <mergeCell ref="E114:F114"/>
    <mergeCell ref="C115:E115"/>
    <mergeCell ref="E117:F117"/>
    <mergeCell ref="C135:E135"/>
    <mergeCell ref="E137:F137"/>
    <mergeCell ref="C138:E138"/>
    <mergeCell ref="C189:E189"/>
    <mergeCell ref="E191:F191"/>
    <mergeCell ref="C192:E192"/>
    <mergeCell ref="E194:F194"/>
    <mergeCell ref="C195:E195"/>
    <mergeCell ref="E197:F197"/>
    <mergeCell ref="C198:E198"/>
    <mergeCell ref="E145:F145"/>
    <mergeCell ref="C146:E146"/>
    <mergeCell ref="E148:F148"/>
    <mergeCell ref="C155:E155"/>
    <mergeCell ref="E156:F156"/>
    <mergeCell ref="B18:H18"/>
    <mergeCell ref="B19:H19"/>
    <mergeCell ref="B20:H20"/>
    <mergeCell ref="B21:H21"/>
    <mergeCell ref="B22:H22"/>
    <mergeCell ref="B23:H23"/>
    <mergeCell ref="B25:H25"/>
    <mergeCell ref="B266:H266"/>
    <mergeCell ref="B267:H267"/>
    <mergeCell ref="C201:H201"/>
    <mergeCell ref="C202:E202"/>
    <mergeCell ref="E203:F203"/>
    <mergeCell ref="G203:H203"/>
    <mergeCell ref="E204:F204"/>
    <mergeCell ref="C205:E205"/>
    <mergeCell ref="E207:F207"/>
    <mergeCell ref="C208:E208"/>
    <mergeCell ref="E214:F214"/>
    <mergeCell ref="E220:F220"/>
    <mergeCell ref="E210:F210"/>
    <mergeCell ref="C211:E211"/>
    <mergeCell ref="E213:F213"/>
    <mergeCell ref="C186:E186"/>
    <mergeCell ref="E188:F188"/>
    <mergeCell ref="C216:H216"/>
    <mergeCell ref="C217:E217"/>
    <mergeCell ref="E218:F218"/>
    <mergeCell ref="G218:H218"/>
    <mergeCell ref="E219:F219"/>
    <mergeCell ref="C222:H222"/>
    <mergeCell ref="C223:E223"/>
    <mergeCell ref="E224:F224"/>
    <mergeCell ref="G224:H224"/>
    <mergeCell ref="B271:H271"/>
    <mergeCell ref="B272:H272"/>
    <mergeCell ref="B273:G273"/>
    <mergeCell ref="E235:F235"/>
    <mergeCell ref="C236:E236"/>
    <mergeCell ref="E238:F238"/>
    <mergeCell ref="B242:H242"/>
    <mergeCell ref="B244:H244"/>
    <mergeCell ref="E225:F225"/>
    <mergeCell ref="C226:E226"/>
    <mergeCell ref="E228:F228"/>
    <mergeCell ref="C230:H230"/>
    <mergeCell ref="C231:E231"/>
    <mergeCell ref="E232:F232"/>
    <mergeCell ref="G232:H232"/>
    <mergeCell ref="E233:F233"/>
    <mergeCell ref="C234:E234"/>
    <mergeCell ref="F260:H260"/>
    <mergeCell ref="F261:H261"/>
    <mergeCell ref="F263:H263"/>
    <mergeCell ref="B269:H269"/>
    <mergeCell ref="B270:H270"/>
    <mergeCell ref="B274:G274"/>
    <mergeCell ref="B275:G275"/>
    <mergeCell ref="B276:G276"/>
    <mergeCell ref="B277:G277"/>
    <mergeCell ref="B278:G278"/>
    <mergeCell ref="B279:G279"/>
    <mergeCell ref="B280:G280"/>
    <mergeCell ref="B281:G281"/>
    <mergeCell ref="B282:H282"/>
    <mergeCell ref="B283:G283"/>
    <mergeCell ref="B284:G284"/>
    <mergeCell ref="B285:G285"/>
    <mergeCell ref="B286:G286"/>
    <mergeCell ref="B287:G287"/>
    <mergeCell ref="B288:G288"/>
    <mergeCell ref="B289:G289"/>
    <mergeCell ref="B290:G290"/>
    <mergeCell ref="B291:H291"/>
    <mergeCell ref="B301:H301"/>
    <mergeCell ref="B302:H302"/>
    <mergeCell ref="B303:H303"/>
    <mergeCell ref="B304:H304"/>
    <mergeCell ref="B305:H305"/>
    <mergeCell ref="B292:G292"/>
    <mergeCell ref="B293:G293"/>
    <mergeCell ref="B294:H294"/>
    <mergeCell ref="B295:H295"/>
    <mergeCell ref="B296:H296"/>
    <mergeCell ref="B297:H297"/>
    <mergeCell ref="B298:H298"/>
    <mergeCell ref="B299:H299"/>
    <mergeCell ref="B300:H300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2" fitToHeight="0" orientation="portrait" useFirstPageNumber="1" r:id="rId1"/>
  <headerFooter>
    <oddFooter>&amp;C&amp;P</oddFooter>
  </headerFooter>
  <rowBreaks count="8" manualBreakCount="8">
    <brk id="32" max="7" man="1"/>
    <brk id="55" max="7" man="1"/>
    <brk id="75" max="7" man="1"/>
    <brk id="101" max="7" man="1"/>
    <brk id="139" max="7" man="1"/>
    <brk id="181" max="7" man="1"/>
    <brk id="220" max="7" man="1"/>
    <brk id="263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Sheet1</vt:lpstr>
      <vt:lpstr>Sheet1!Podrucje_ispisa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2022-10-19T05:54:51Z</dcterms:modified>
</cp:coreProperties>
</file>