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filterPrivacy="1"/>
  <xr:revisionPtr revIDLastSave="0" documentId="8_{36FE7FFD-0182-418A-B164-1486225C8B3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5" i="1" l="1"/>
  <c r="F80" i="1"/>
  <c r="F81" i="1" s="1"/>
  <c r="H74" i="1"/>
  <c r="H73" i="1"/>
  <c r="E91" i="1"/>
  <c r="H89" i="1"/>
  <c r="H91" i="1" s="1"/>
  <c r="F89" i="1"/>
  <c r="F91" i="1" s="1"/>
  <c r="E86" i="1"/>
  <c r="H84" i="1"/>
  <c r="H86" i="1" s="1"/>
  <c r="F84" i="1"/>
  <c r="F86" i="1" s="1"/>
  <c r="E81" i="1"/>
  <c r="H79" i="1"/>
  <c r="E76" i="1"/>
  <c r="H75" i="1"/>
  <c r="F75" i="1"/>
  <c r="F76" i="1" s="1"/>
  <c r="H76" i="1" l="1"/>
  <c r="H80" i="1"/>
  <c r="H81" i="1" l="1"/>
  <c r="G131" i="1"/>
  <c r="H70" i="1"/>
  <c r="F39" i="1" l="1"/>
  <c r="H38" i="1"/>
  <c r="H37" i="1"/>
  <c r="G133" i="1" s="1"/>
  <c r="H109" i="1" l="1"/>
  <c r="H107" i="1" l="1"/>
  <c r="F53" i="1"/>
  <c r="F114" i="1"/>
  <c r="H114" i="1" s="1"/>
  <c r="H65" i="1" l="1"/>
  <c r="H61" i="1" s="1"/>
  <c r="H59" i="1" s="1"/>
  <c r="E65" i="1"/>
  <c r="H35" i="1" l="1"/>
  <c r="H98" i="1" l="1"/>
  <c r="H93" i="1" s="1"/>
  <c r="E98" i="1"/>
  <c r="F96" i="1"/>
  <c r="F98" i="1" s="1"/>
  <c r="H49" i="1"/>
  <c r="H39" i="1" l="1"/>
  <c r="H105" i="1"/>
  <c r="H101" i="1" s="1"/>
  <c r="E105" i="1"/>
  <c r="F103" i="1"/>
  <c r="F105" i="1" s="1"/>
  <c r="H111" i="1"/>
  <c r="F56" i="1"/>
  <c r="H53" i="1"/>
  <c r="H45" i="1"/>
  <c r="H46" i="1" l="1"/>
  <c r="G124" i="1"/>
  <c r="H56" i="1"/>
  <c r="H51" i="1" s="1"/>
  <c r="G127" i="1"/>
  <c r="H32" i="1"/>
  <c r="H68" i="1"/>
  <c r="E56" i="1"/>
  <c r="G135" i="1" l="1"/>
  <c r="H118" i="1"/>
  <c r="F46" i="1"/>
  <c r="H30" i="1" s="1"/>
  <c r="E46" i="1" l="1"/>
  <c r="E39" i="1"/>
</calcChain>
</file>

<file path=xl/sharedStrings.xml><?xml version="1.0" encoding="utf-8"?>
<sst xmlns="http://schemas.openxmlformats.org/spreadsheetml/2006/main" count="194" uniqueCount="135">
  <si>
    <t>1.</t>
  </si>
  <si>
    <t>Građevine komunalne infrastrukture koje će se graditi radi uređenja neuređenih dijelova građevinskog područja</t>
  </si>
  <si>
    <t xml:space="preserve">2. </t>
  </si>
  <si>
    <t>Građevine komunalne infrastrukture koje će se graditi u uređenim dijelovima građevinskog područja</t>
  </si>
  <si>
    <t>3.</t>
  </si>
  <si>
    <t>Postojeće građevine komunalne infrastrukture koje će se rekonstruirati</t>
  </si>
  <si>
    <t>projekti</t>
  </si>
  <si>
    <t>građenje</t>
  </si>
  <si>
    <t>stručni nadzor</t>
  </si>
  <si>
    <t>TROŠKOVI</t>
  </si>
  <si>
    <t>UKUPNO</t>
  </si>
  <si>
    <t>IZVOR FINANCIRANJA</t>
  </si>
  <si>
    <t>2.1.</t>
  </si>
  <si>
    <t>Spojna cesta Vinkovačka - Gajeva</t>
  </si>
  <si>
    <t>NERAZVRSTANE CESTE</t>
  </si>
  <si>
    <t>1.1.</t>
  </si>
  <si>
    <t>Zona Antunovac</t>
  </si>
  <si>
    <t>1.2.</t>
  </si>
  <si>
    <t>JAVNE ZELENE POVRŠINE</t>
  </si>
  <si>
    <t>GROBLJA</t>
  </si>
  <si>
    <t>GRAĐEVINE JAVNOG PRIJEVOZA</t>
  </si>
  <si>
    <t>NOGOSTUPI, BICIKLISTIČKE STAZE I TRGOVI</t>
  </si>
  <si>
    <t>Članak 1.</t>
  </si>
  <si>
    <t xml:space="preserve">Ovim Programom građenja komunalne infrastrukture  (u daljnjem tekstu: Program) određene su građevine komunalne infrastrukture koje će se: </t>
  </si>
  <si>
    <t xml:space="preserve"> - graditi radi uređenja neuređenih dijelova građevinskog područja</t>
  </si>
  <si>
    <t xml:space="preserve"> - graditi u uređenim dijelovima građevinskog područja</t>
  </si>
  <si>
    <t xml:space="preserve"> - graditi izvan građevinskog područja</t>
  </si>
  <si>
    <t xml:space="preserve"> - rekonstruirati</t>
  </si>
  <si>
    <t xml:space="preserve"> - uklanjati</t>
  </si>
  <si>
    <t>Članak 2.</t>
  </si>
  <si>
    <t>Građevine komunalne infrastrukture jesu:</t>
  </si>
  <si>
    <t>Sadržaj Programa prikazan je u tablici:</t>
  </si>
  <si>
    <t>Autobusni kolodvor</t>
  </si>
  <si>
    <t>zemljište</t>
  </si>
  <si>
    <t>Željezničko-cestovni prijelazi u Taborištu</t>
  </si>
  <si>
    <t>HŽ</t>
  </si>
  <si>
    <t>Uređenje pješačkih staza i hortikulture na Gradskom groblju u Virovitici</t>
  </si>
  <si>
    <t>uređenje</t>
  </si>
  <si>
    <t>a)</t>
  </si>
  <si>
    <t>b)</t>
  </si>
  <si>
    <t>c)</t>
  </si>
  <si>
    <t>d)</t>
  </si>
  <si>
    <t>Rekonstrukcija postojećeg dječjeg igrališta u Milanovcu</t>
  </si>
  <si>
    <t>Članak 3.</t>
  </si>
  <si>
    <t>KOMUNALNI DOPRINOS</t>
  </si>
  <si>
    <t>NAKNADA ZA ZADRŽAVANJE NEZAKONITO IZGRAĐENIH ZGRADA</t>
  </si>
  <si>
    <t>ŠUMSKI DOPRINOS</t>
  </si>
  <si>
    <t>VODNI DOPRINOS</t>
  </si>
  <si>
    <t>FONDOVI EUROPSKE UNIJE</t>
  </si>
  <si>
    <t>Članak 4.</t>
  </si>
  <si>
    <t>Ovaj Program objavit će se u Službenom vjesniku Grada Virovitice</t>
  </si>
  <si>
    <t>HRVATSKE ŽELJEZNICE</t>
  </si>
  <si>
    <t>LAG</t>
  </si>
  <si>
    <t>PROGRAM GRAĐENJA KOMUNALNE INFRASTRUKTURE SVEUKUPNO</t>
  </si>
  <si>
    <t>grobna naknada</t>
  </si>
  <si>
    <t>GROBNA NAKNADA</t>
  </si>
  <si>
    <t>fondovi EU</t>
  </si>
  <si>
    <t>Na temelju članka 67. Zakona o komunalnom gospodarstvu ("Narodne novine" broj 68/18) i članka 30. Statuta Grada Virovitice - pročišćeni tekst ("Službeni vjesnik Grada Virovitice" broj 3/18), Gradsko vijeće Grada Virovitice na ____. Sjednici održanoj dana ________________ . godine, donosi</t>
  </si>
  <si>
    <t xml:space="preserve">Virovitica, </t>
  </si>
  <si>
    <t>GRADSKO VIJEĆE GRADA VIROVITICE</t>
  </si>
  <si>
    <t>PREDSJEDNICA</t>
  </si>
  <si>
    <t>Lahorka Weiss, dipl.oec.</t>
  </si>
  <si>
    <t xml:space="preserve">OBRAZLOŽENJE </t>
  </si>
  <si>
    <t xml:space="preserve">          Program se izrađuje i donosi u skladu s predvidivim i raspoloživim sredstvima i izvorima financiranja.</t>
  </si>
  <si>
    <t xml:space="preserve">          Komunalnu infrastrukturu sukladno članku 59. Zakona o komunalnom gospodarstvu  (Narodne novine broj 68/18) čine:</t>
  </si>
  <si>
    <t xml:space="preserve">  -nerazvrstane ceste</t>
  </si>
  <si>
    <t xml:space="preserve">  -javne prometne površine na kojima nije dopušten promet motornih vozila</t>
  </si>
  <si>
    <t xml:space="preserve">  -javna parkirališta</t>
  </si>
  <si>
    <t xml:space="preserve">  -javne garaže</t>
  </si>
  <si>
    <t xml:space="preserve">  -javne zelene površine</t>
  </si>
  <si>
    <t xml:space="preserve">  -građevine i uređaji javne namjene</t>
  </si>
  <si>
    <t xml:space="preserve">  -javna rasvjeta</t>
  </si>
  <si>
    <t xml:space="preserve">  -groblja i krematoriji na grobljima</t>
  </si>
  <si>
    <t xml:space="preserve">  -građevine namijenjene obavljanju javnog prijevoza</t>
  </si>
  <si>
    <t>IZRADILA</t>
  </si>
  <si>
    <t>PROČELNIK</t>
  </si>
  <si>
    <t>Slađana Lazić, dipl.ing.građ.</t>
  </si>
  <si>
    <t>Kristijan Sabo, dipl.ing.građ.</t>
  </si>
  <si>
    <t xml:space="preserve">          Člankom 67. Zakona o komunalnom gospodarstvu (Narodne novine broj 68/18) propisano je donošenje Programa građenja komunalne infrastrukture za kalendarsku godinu od strane predstavničkog tijela jedinice lokalne samouprave. </t>
  </si>
  <si>
    <t xml:space="preserve">          Program građenja komunalne infrastrukture donosi se istodobno s donošenjem proračuna jedinice lokalne samouprave te se objavljuje u službenom glasilu jedinice lokalne samouprave.</t>
  </si>
  <si>
    <t xml:space="preserve">          Programom građenja komunalne infrastrukture  (u daljnjem tekstu: Program) određuju se građevine komunalne infrastrukture koje će se: </t>
  </si>
  <si>
    <t xml:space="preserve">          Program građenja komunalne infrastrukture sadrži procjenu troškova projektiranja, građenja i provedbe stručnog nadzora građenja komunalne infrastrukture s naznakom izvora njihova financiranja.</t>
  </si>
  <si>
    <t xml:space="preserve">          Troškovi se iskazuju u Programu građenja komunalne infrastrukture odvojeno za svaku građevinu i ukupno, te se iskazuju odvojeno prema izvoru njihova financiranja.</t>
  </si>
  <si>
    <t xml:space="preserve">          Troškovi se procjenjuju na temelju troškova građenja usporedivih građevina komunalne infrastrukture u godini koja prethodi planskom razdoblju.</t>
  </si>
  <si>
    <t>Ovaj Program sadrži procjenu troškova građenja određene komunalne infrastrukture s naznakom izvora financiranja.</t>
  </si>
  <si>
    <t xml:space="preserve"> - graditi radi uređenja neuređenih dijelova građevinskog područja,</t>
  </si>
  <si>
    <t xml:space="preserve"> - graditi u uređenim dijelovima građevinskog područja,</t>
  </si>
  <si>
    <t xml:space="preserve"> - graditi izvan građevinskog područja,</t>
  </si>
  <si>
    <t xml:space="preserve"> - rekonstruirati,</t>
  </si>
  <si>
    <t xml:space="preserve"> - uklanjati.</t>
  </si>
  <si>
    <t xml:space="preserve"> - nerazvrstane ceste,</t>
  </si>
  <si>
    <t xml:space="preserve"> - javne prometne površine na kojima nije dopušten promet motornih vozila (nogostupi, bicikl. staze, trgovi),</t>
  </si>
  <si>
    <t xml:space="preserve"> - javna parkirališta,</t>
  </si>
  <si>
    <t xml:space="preserve"> - javne zelene površine (parkovi, drvoredi, dječja igrališta, športski i rekreacijski prostori),</t>
  </si>
  <si>
    <t xml:space="preserve"> - građevine i uređaji javne namjene (nadstrešnice, zdenci, fontane, javni zahodi, spomenici),</t>
  </si>
  <si>
    <t xml:space="preserve"> - javna rasvjeta,</t>
  </si>
  <si>
    <t xml:space="preserve"> - groblja i krematoriji na grobljima,</t>
  </si>
  <si>
    <t xml:space="preserve"> - građevine namijenjene obavljanju javnog prijevoza.</t>
  </si>
  <si>
    <t>PROCJENA ZA 2020</t>
  </si>
  <si>
    <t>Zona Zapad - projektna dokumentacija</t>
  </si>
  <si>
    <t>Rekonstrukcija postojeće pješačke staze u parku u Koriji</t>
  </si>
  <si>
    <t>kom.doprinos</t>
  </si>
  <si>
    <t>naknada legalizacija</t>
  </si>
  <si>
    <t>šumski doprinos</t>
  </si>
  <si>
    <t>vodni doprinos</t>
  </si>
  <si>
    <t>3.1.</t>
  </si>
  <si>
    <t>3.2.</t>
  </si>
  <si>
    <t>3.3.</t>
  </si>
  <si>
    <t>3.4.</t>
  </si>
  <si>
    <t>JAVNA RASVJETA</t>
  </si>
  <si>
    <t>Povećanje energetske učinkovitosti javne rasvjete</t>
  </si>
  <si>
    <t>3.5.</t>
  </si>
  <si>
    <t>kredit</t>
  </si>
  <si>
    <t>KREDIT</t>
  </si>
  <si>
    <t>Unutar Programa prikazan je i program gradnje građevina za gospodarenje komunalnim otpadom a koji se odnosi na aktivnosti u zaštiti okoliša.</t>
  </si>
  <si>
    <t xml:space="preserve">          Ostala sredstva planirana Programom su predviđena za dovršetak već ugovorenih projekata te sudjelovanje u sufinanciranju projekata financiranih sredstvima LAG-a.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</si>
  <si>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</si>
  <si>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 skladu sa sadržajem Programa prikazanim u članku 2. troškovi Programa građenja komunalne infrastrukture za 2020. godinu raspoređuju se na sljedeće izvore financiranja:</t>
  </si>
  <si>
    <t>PROGRAM GRAĐENJA KOMUNALNE INFRASTRUKTURE U 2021. GODINI</t>
  </si>
  <si>
    <t>PROCJENA ZA 2021</t>
  </si>
  <si>
    <t>Modernizacija nerazvrstanih cesta</t>
  </si>
  <si>
    <t>Svetog Trojstva</t>
  </si>
  <si>
    <t>Ivana Gundulića</t>
  </si>
  <si>
    <t>Petra Preradovića</t>
  </si>
  <si>
    <t>Rekonstrukcija Masarykove (od P.Radića do N.Tesle)</t>
  </si>
  <si>
    <t>radovi</t>
  </si>
  <si>
    <t>Rekonstrukcija Ulice kralja Petra Krešimira IV</t>
  </si>
  <si>
    <t>Rekonstrukcija raskrižja u Ulici S.Radića kod bolnice</t>
  </si>
  <si>
    <t>NPSCP</t>
  </si>
  <si>
    <t>URBROJ: 2189/01-03-01/01-20-2</t>
  </si>
  <si>
    <t>Prijedloga Programa građenja komunalne infrastrukture na području Grada Virovitice u 2021. godini</t>
  </si>
  <si>
    <t xml:space="preserve">          Program se najviše odnosi na izgradnju i rekonstrukciju komunalne infrastrukture, a ono što se ističe u navedenim projektima je projekt izgradnje Zone Antunovac za koji je sklopljen Ugovor o sufinanciranju sredstvima od fondova Europske unije. Osim te zone, ovim Programom planiramo i izradu projektne dokumentacije za cestu i ostalu infrastrukturu u našoj najvećoj Zoni Zapad, kako bi i nju što prije pripremili za potencijalne investitore. </t>
  </si>
  <si>
    <t xml:space="preserve">          Također, u Programu započinjemo novi projekt izgradnje autobusnog kolodvora za koji u ovoj 2021. godini planiramo nastavak nabave projektne dokumentacije.</t>
  </si>
  <si>
    <t xml:space="preserve">          Ovaj Program građenja komunalne infrastrukture usklađen je s pozicijama i iznosima sredstava u Proračunu Grada Virovitice za 2021. godinu te se kao takav predlaže za usvajanje.</t>
  </si>
  <si>
    <t>KLASA: 361-01/20-01/69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</si>
</sst>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n_-;\-* #,##0.00\ _k_n_-;_-* &quot;-&quot;??\ _k_n_-;_-@_-"/>
    <numFmt numFmtId="165" formatCode="_-* #,##0.0\ _k_n_-;\-* #,##0.0\ _k_n_-;_-* &quot;-&quot;??\ _k_n_-;_-@_-"/>
    <numFmt numFmtId="166" formatCode="#,##0.00_ ;\-#,##0.00\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2" tint="-0.499984740745262"/>
      <name val="Calibri"/>
      <family val="2"/>
      <scheme val="minor"/>
    </font>
    <font>
      <b/>
      <u/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Alignment="1">
      <alignment vertical="top"/>
    </xf>
    <xf numFmtId="165" fontId="0" fillId="0" borderId="0" xfId="1" applyNumberFormat="1" applyFont="1"/>
    <xf numFmtId="164" fontId="0" fillId="0" borderId="0" xfId="1" applyNumberFormat="1" applyFont="1" applyAlignment="1"/>
    <xf numFmtId="0" fontId="2" fillId="0" borderId="0" xfId="0" applyFont="1"/>
    <xf numFmtId="0" fontId="0" fillId="0" borderId="0" xfId="0" applyBorder="1"/>
    <xf numFmtId="0" fontId="0" fillId="0" borderId="0" xfId="0" applyBorder="1" applyAlignment="1">
      <alignment vertical="top"/>
    </xf>
    <xf numFmtId="0" fontId="2" fillId="0" borderId="0" xfId="0" applyFont="1" applyBorder="1"/>
    <xf numFmtId="0" fontId="0" fillId="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center" wrapText="1"/>
    </xf>
    <xf numFmtId="4" fontId="0" fillId="0" borderId="0" xfId="0" applyNumberFormat="1" applyBorder="1"/>
    <xf numFmtId="4" fontId="0" fillId="0" borderId="0" xfId="0" applyNumberFormat="1"/>
    <xf numFmtId="0" fontId="4" fillId="0" borderId="0" xfId="0" applyFont="1"/>
    <xf numFmtId="0" fontId="4" fillId="0" borderId="0" xfId="0" applyFont="1" applyBorder="1"/>
    <xf numFmtId="0" fontId="0" fillId="0" borderId="1" xfId="0" applyBorder="1"/>
    <xf numFmtId="4" fontId="0" fillId="0" borderId="0" xfId="0" applyNumberFormat="1" applyBorder="1" applyAlignment="1">
      <alignment horizontal="right"/>
    </xf>
    <xf numFmtId="0" fontId="0" fillId="0" borderId="0" xfId="0" applyFont="1"/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horizontal="right"/>
    </xf>
    <xf numFmtId="4" fontId="0" fillId="0" borderId="6" xfId="0" applyNumberFormat="1" applyBorder="1"/>
    <xf numFmtId="0" fontId="0" fillId="0" borderId="5" xfId="0" applyBorder="1"/>
    <xf numFmtId="0" fontId="0" fillId="0" borderId="7" xfId="0" applyBorder="1"/>
    <xf numFmtId="4" fontId="0" fillId="0" borderId="1" xfId="0" applyNumberFormat="1" applyBorder="1"/>
    <xf numFmtId="0" fontId="0" fillId="0" borderId="2" xfId="0" applyBorder="1"/>
    <xf numFmtId="4" fontId="0" fillId="0" borderId="3" xfId="0" applyNumberFormat="1" applyBorder="1"/>
    <xf numFmtId="0" fontId="0" fillId="0" borderId="3" xfId="0" applyBorder="1" applyAlignment="1">
      <alignment horizontal="right"/>
    </xf>
    <xf numFmtId="4" fontId="0" fillId="0" borderId="4" xfId="0" applyNumberFormat="1" applyBorder="1"/>
    <xf numFmtId="4" fontId="3" fillId="0" borderId="3" xfId="0" applyNumberFormat="1" applyFont="1" applyBorder="1"/>
    <xf numFmtId="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9" xfId="0" applyBorder="1"/>
    <xf numFmtId="4" fontId="0" fillId="0" borderId="8" xfId="0" applyNumberFormat="1" applyBorder="1"/>
    <xf numFmtId="164" fontId="0" fillId="0" borderId="1" xfId="1" applyNumberFormat="1" applyFont="1" applyBorder="1" applyAlignment="1"/>
    <xf numFmtId="164" fontId="0" fillId="0" borderId="3" xfId="1" applyNumberFormat="1" applyFont="1" applyBorder="1" applyAlignment="1"/>
    <xf numFmtId="164" fontId="0" fillId="0" borderId="0" xfId="1" applyNumberFormat="1" applyFont="1" applyBorder="1" applyAlignment="1"/>
    <xf numFmtId="0" fontId="0" fillId="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2" fillId="3" borderId="0" xfId="0" applyFont="1" applyFill="1" applyAlignment="1">
      <alignment vertical="top"/>
    </xf>
    <xf numFmtId="0" fontId="2" fillId="3" borderId="0" xfId="0" applyFont="1" applyFill="1" applyAlignment="1">
      <alignment vertical="top" wrapText="1"/>
    </xf>
    <xf numFmtId="4" fontId="0" fillId="0" borderId="3" xfId="0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 applyBorder="1" applyAlignment="1">
      <alignment horizontal="right"/>
    </xf>
    <xf numFmtId="164" fontId="0" fillId="0" borderId="0" xfId="1" applyNumberFormat="1" applyFont="1" applyBorder="1"/>
    <xf numFmtId="0" fontId="2" fillId="2" borderId="1" xfId="0" applyFont="1" applyFill="1" applyBorder="1" applyAlignment="1">
      <alignment vertical="top"/>
    </xf>
    <xf numFmtId="4" fontId="2" fillId="2" borderId="1" xfId="0" applyNumberFormat="1" applyFont="1" applyFill="1" applyBorder="1"/>
    <xf numFmtId="0" fontId="0" fillId="3" borderId="0" xfId="0" applyFill="1"/>
    <xf numFmtId="0" fontId="6" fillId="3" borderId="0" xfId="0" applyFont="1" applyFill="1" applyAlignment="1">
      <alignment vertical="top" wrapText="1"/>
    </xf>
    <xf numFmtId="4" fontId="4" fillId="3" borderId="0" xfId="0" applyNumberFormat="1" applyFont="1" applyFill="1" applyAlignment="1">
      <alignment vertical="top" wrapText="1"/>
    </xf>
    <xf numFmtId="0" fontId="2" fillId="0" borderId="9" xfId="0" applyFont="1" applyBorder="1"/>
    <xf numFmtId="0" fontId="2" fillId="0" borderId="10" xfId="0" applyFont="1" applyBorder="1"/>
    <xf numFmtId="4" fontId="2" fillId="0" borderId="11" xfId="0" applyNumberFormat="1" applyFont="1" applyBorder="1"/>
    <xf numFmtId="4" fontId="0" fillId="0" borderId="0" xfId="0" applyNumberFormat="1" applyFill="1" applyBorder="1" applyAlignment="1">
      <alignment horizontal="right"/>
    </xf>
    <xf numFmtId="4" fontId="0" fillId="0" borderId="4" xfId="0" applyNumberFormat="1" applyBorder="1" applyAlignment="1">
      <alignment horizontal="right"/>
    </xf>
    <xf numFmtId="0" fontId="0" fillId="0" borderId="10" xfId="0" applyBorder="1" applyAlignment="1">
      <alignment horizontal="right"/>
    </xf>
    <xf numFmtId="166" fontId="0" fillId="0" borderId="1" xfId="1" applyNumberFormat="1" applyFont="1" applyBorder="1"/>
    <xf numFmtId="166" fontId="0" fillId="0" borderId="0" xfId="1" applyNumberFormat="1" applyFont="1" applyBorder="1"/>
    <xf numFmtId="166" fontId="0" fillId="0" borderId="0" xfId="0" applyNumberFormat="1"/>
    <xf numFmtId="4" fontId="0" fillId="0" borderId="8" xfId="0" applyNumberFormat="1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66" fontId="2" fillId="2" borderId="1" xfId="0" applyNumberFormat="1" applyFont="1" applyFill="1" applyBorder="1"/>
    <xf numFmtId="166" fontId="0" fillId="0" borderId="4" xfId="0" applyNumberFormat="1" applyBorder="1"/>
    <xf numFmtId="166" fontId="0" fillId="0" borderId="6" xfId="0" applyNumberFormat="1" applyBorder="1"/>
    <xf numFmtId="166" fontId="0" fillId="0" borderId="8" xfId="0" applyNumberFormat="1" applyBorder="1"/>
    <xf numFmtId="0" fontId="8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66" fontId="0" fillId="0" borderId="0" xfId="1" applyNumberFormat="1" applyFont="1"/>
    <xf numFmtId="166" fontId="0" fillId="0" borderId="3" xfId="1" applyNumberFormat="1" applyFont="1" applyBorder="1"/>
    <xf numFmtId="166" fontId="0" fillId="0" borderId="10" xfId="1" applyNumberFormat="1" applyFont="1" applyBorder="1" applyAlignment="1">
      <alignment horizontal="right"/>
    </xf>
    <xf numFmtId="4" fontId="0" fillId="0" borderId="1" xfId="1" applyNumberFormat="1" applyFont="1" applyBorder="1"/>
    <xf numFmtId="4" fontId="0" fillId="0" borderId="0" xfId="1" applyNumberFormat="1" applyFont="1"/>
    <xf numFmtId="4" fontId="0" fillId="0" borderId="3" xfId="1" applyNumberFormat="1" applyFont="1" applyBorder="1"/>
    <xf numFmtId="4" fontId="0" fillId="0" borderId="0" xfId="1" applyNumberFormat="1" applyFont="1" applyBorder="1"/>
    <xf numFmtId="4" fontId="5" fillId="0" borderId="10" xfId="0" applyNumberFormat="1" applyFont="1" applyBorder="1"/>
    <xf numFmtId="4" fontId="0" fillId="0" borderId="10" xfId="0" applyNumberFormat="1" applyBorder="1"/>
    <xf numFmtId="164" fontId="0" fillId="0" borderId="10" xfId="1" applyFont="1" applyBorder="1"/>
    <xf numFmtId="164" fontId="0" fillId="0" borderId="3" xfId="1" applyFont="1" applyBorder="1"/>
    <xf numFmtId="164" fontId="0" fillId="0" borderId="1" xfId="1" applyFont="1" applyBorder="1"/>
    <xf numFmtId="164" fontId="0" fillId="0" borderId="0" xfId="1" applyFont="1"/>
    <xf numFmtId="4" fontId="2" fillId="0" borderId="0" xfId="0" applyNumberFormat="1" applyFont="1" applyAlignment="1">
      <alignment horizontal="right"/>
    </xf>
    <xf numFmtId="0" fontId="12" fillId="0" borderId="0" xfId="0" applyFont="1"/>
    <xf numFmtId="0" fontId="2" fillId="0" borderId="0" xfId="0" applyFont="1" applyFill="1"/>
    <xf numFmtId="0" fontId="0" fillId="0" borderId="0" xfId="0" applyFill="1"/>
    <xf numFmtId="0" fontId="0" fillId="0" borderId="9" xfId="0" applyFill="1" applyBorder="1"/>
    <xf numFmtId="4" fontId="0" fillId="0" borderId="10" xfId="0" applyNumberFormat="1" applyFill="1" applyBorder="1" applyAlignment="1">
      <alignment horizontal="right"/>
    </xf>
    <xf numFmtId="0" fontId="0" fillId="0" borderId="10" xfId="0" applyFill="1" applyBorder="1" applyAlignment="1">
      <alignment horizontal="right"/>
    </xf>
    <xf numFmtId="4" fontId="0" fillId="0" borderId="11" xfId="0" applyNumberFormat="1" applyFill="1" applyBorder="1"/>
    <xf numFmtId="4" fontId="0" fillId="0" borderId="0" xfId="0" applyNumberFormat="1" applyFill="1"/>
    <xf numFmtId="0" fontId="0" fillId="0" borderId="0" xfId="0" applyFill="1" applyBorder="1"/>
    <xf numFmtId="4" fontId="0" fillId="0" borderId="0" xfId="0" applyNumberFormat="1" applyFill="1" applyBorder="1"/>
    <xf numFmtId="0" fontId="0" fillId="0" borderId="1" xfId="0" applyFill="1" applyBorder="1"/>
    <xf numFmtId="4" fontId="0" fillId="0" borderId="1" xfId="0" applyNumberFormat="1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4" fontId="0" fillId="0" borderId="1" xfId="0" applyNumberFormat="1" applyFill="1" applyBorder="1"/>
    <xf numFmtId="0" fontId="2" fillId="2" borderId="0" xfId="0" applyFont="1" applyFill="1" applyAlignment="1">
      <alignment vertical="top"/>
    </xf>
    <xf numFmtId="4" fontId="2" fillId="2" borderId="0" xfId="0" applyNumberFormat="1" applyFont="1" applyFill="1"/>
    <xf numFmtId="4" fontId="0" fillId="0" borderId="11" xfId="0" applyNumberFormat="1" applyBorder="1"/>
    <xf numFmtId="4" fontId="2" fillId="0" borderId="0" xfId="0" applyNumberFormat="1" applyFont="1"/>
    <xf numFmtId="0" fontId="0" fillId="0" borderId="2" xfId="0" applyFill="1" applyBorder="1"/>
    <xf numFmtId="0" fontId="0" fillId="0" borderId="3" xfId="0" applyFill="1" applyBorder="1"/>
    <xf numFmtId="0" fontId="0" fillId="0" borderId="5" xfId="0" applyFill="1" applyBorder="1"/>
    <xf numFmtId="0" fontId="0" fillId="0" borderId="7" xfId="0" applyFill="1" applyBorder="1"/>
    <xf numFmtId="0" fontId="8" fillId="0" borderId="0" xfId="0" applyFont="1" applyAlignment="1">
      <alignment horizontal="justify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wrapText="1"/>
    </xf>
    <xf numFmtId="49" fontId="8" fillId="0" borderId="0" xfId="0" applyNumberFormat="1" applyFont="1" applyAlignment="1">
      <alignment horizontal="justify" vertical="top" wrapText="1"/>
    </xf>
    <xf numFmtId="0" fontId="8" fillId="0" borderId="0" xfId="0" applyFont="1" applyAlignment="1">
      <alignment horizontal="justify" vertical="top" wrapText="1"/>
    </xf>
    <xf numFmtId="0" fontId="8" fillId="0" borderId="0" xfId="0" applyFont="1" applyAlignment="1">
      <alignment horizontal="justify" vertical="top" wrapText="1" readingOrder="1"/>
    </xf>
    <xf numFmtId="0" fontId="2" fillId="3" borderId="0" xfId="0" applyFont="1" applyFill="1" applyAlignment="1">
      <alignment vertical="top" wrapText="1"/>
    </xf>
    <xf numFmtId="0" fontId="2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Font="1" applyAlignment="1">
      <alignment horizontal="center" vertical="top" wrapText="1"/>
    </xf>
    <xf numFmtId="0" fontId="0" fillId="0" borderId="0" xfId="0" applyFont="1" applyAlignment="1">
      <alignment vertical="top"/>
    </xf>
    <xf numFmtId="0" fontId="2" fillId="3" borderId="0" xfId="0" applyFont="1" applyFill="1" applyAlignment="1">
      <alignment wrapText="1"/>
    </xf>
    <xf numFmtId="0" fontId="6" fillId="3" borderId="0" xfId="0" applyFont="1" applyFill="1" applyAlignment="1">
      <alignment vertical="top" wrapText="1"/>
    </xf>
    <xf numFmtId="0" fontId="7" fillId="3" borderId="0" xfId="0" applyFont="1" applyFill="1" applyAlignment="1">
      <alignment vertical="top" wrapText="1"/>
    </xf>
    <xf numFmtId="0" fontId="11" fillId="0" borderId="0" xfId="0" applyFont="1" applyAlignment="1">
      <alignment horizontal="center" wrapText="1"/>
    </xf>
    <xf numFmtId="0" fontId="2" fillId="2" borderId="0" xfId="0" applyFont="1" applyFill="1" applyAlignment="1">
      <alignment wrapText="1"/>
    </xf>
    <xf numFmtId="0" fontId="0" fillId="0" borderId="0" xfId="0" applyAlignment="1">
      <alignment horizontal="justify" wrapText="1"/>
    </xf>
    <xf numFmtId="0" fontId="0" fillId="0" borderId="0" xfId="0" applyAlignment="1">
      <alignment horizontal="center" wrapText="1"/>
    </xf>
    <xf numFmtId="49" fontId="8" fillId="0" borderId="0" xfId="0" applyNumberFormat="1" applyFont="1" applyAlignment="1">
      <alignment horizontal="justify" wrapText="1"/>
    </xf>
    <xf numFmtId="164" fontId="0" fillId="0" borderId="3" xfId="1" applyFont="1" applyBorder="1" applyAlignment="1"/>
    <xf numFmtId="164" fontId="0" fillId="0" borderId="0" xfId="1" applyFont="1" applyBorder="1" applyAlignment="1"/>
    <xf numFmtId="164" fontId="0" fillId="0" borderId="1" xfId="1" applyFont="1" applyBorder="1" applyAlignment="1"/>
    <xf numFmtId="164" fontId="0" fillId="0" borderId="0" xfId="1" applyFont="1" applyAlignment="1"/>
    <xf numFmtId="4" fontId="0" fillId="0" borderId="3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0" xfId="0" applyNumberForma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93"/>
  <sheetViews>
    <sheetView tabSelected="1" topLeftCell="A106" workbookViewId="0">
      <selection activeCell="E144" sqref="E144"/>
    </sheetView>
  </sheetViews>
  <sheetFormatPr defaultRowHeight="15" x14ac:dyDescent="0.25"/>
  <cols>
    <col min="1" max="1" width="3.5703125" customWidth="1"/>
    <col min="3" max="3" width="7.85546875" customWidth="1"/>
    <col min="4" max="4" width="14.7109375" customWidth="1"/>
    <col min="5" max="5" width="16.42578125" customWidth="1"/>
    <col min="6" max="6" width="14.42578125" customWidth="1"/>
    <col min="7" max="7" width="17.140625" customWidth="1"/>
    <col min="8" max="8" width="15.140625" customWidth="1"/>
    <col min="10" max="10" width="10.140625" bestFit="1" customWidth="1"/>
    <col min="12" max="12" width="11.7109375" bestFit="1" customWidth="1"/>
    <col min="13" max="13" width="16.85546875" bestFit="1" customWidth="1"/>
  </cols>
  <sheetData>
    <row r="2" spans="2:8" s="67" customFormat="1" ht="46.5" customHeight="1" x14ac:dyDescent="0.25">
      <c r="B2" s="106" t="s">
        <v>57</v>
      </c>
      <c r="C2" s="106"/>
      <c r="D2" s="106"/>
      <c r="E2" s="106"/>
      <c r="F2" s="106"/>
      <c r="G2" s="106"/>
      <c r="H2" s="106"/>
    </row>
    <row r="3" spans="2:8" s="67" customFormat="1" ht="15.75" x14ac:dyDescent="0.25"/>
    <row r="4" spans="2:8" s="67" customFormat="1" ht="26.25" customHeight="1" x14ac:dyDescent="0.3">
      <c r="B4" s="126" t="s">
        <v>118</v>
      </c>
      <c r="C4" s="126"/>
      <c r="D4" s="126"/>
      <c r="E4" s="126"/>
      <c r="F4" s="126"/>
      <c r="G4" s="126"/>
      <c r="H4" s="126"/>
    </row>
    <row r="5" spans="2:8" s="67" customFormat="1" ht="15.75" x14ac:dyDescent="0.25"/>
    <row r="6" spans="2:8" s="67" customFormat="1" ht="15.75" x14ac:dyDescent="0.25">
      <c r="B6" s="118" t="s">
        <v>22</v>
      </c>
      <c r="C6" s="118"/>
      <c r="D6" s="118"/>
      <c r="E6" s="118"/>
      <c r="F6" s="118"/>
      <c r="G6" s="118"/>
      <c r="H6" s="118"/>
    </row>
    <row r="7" spans="2:8" s="67" customFormat="1" ht="15.75" x14ac:dyDescent="0.25">
      <c r="B7" s="69"/>
      <c r="C7" s="69"/>
      <c r="D7" s="69"/>
      <c r="E7" s="69"/>
      <c r="F7" s="69"/>
      <c r="G7" s="69"/>
      <c r="H7" s="69"/>
    </row>
    <row r="8" spans="2:8" s="67" customFormat="1" ht="27.75" customHeight="1" x14ac:dyDescent="0.25">
      <c r="B8" s="109" t="s">
        <v>23</v>
      </c>
      <c r="C8" s="109"/>
      <c r="D8" s="109"/>
      <c r="E8" s="109"/>
      <c r="F8" s="109"/>
      <c r="G8" s="109"/>
      <c r="H8" s="109"/>
    </row>
    <row r="9" spans="2:8" s="67" customFormat="1" ht="15.75" x14ac:dyDescent="0.25">
      <c r="B9" s="109" t="s">
        <v>85</v>
      </c>
      <c r="C9" s="109"/>
      <c r="D9" s="109"/>
      <c r="E9" s="109"/>
      <c r="F9" s="109"/>
      <c r="G9" s="109"/>
      <c r="H9" s="109"/>
    </row>
    <row r="10" spans="2:8" s="67" customFormat="1" ht="15.75" x14ac:dyDescent="0.25">
      <c r="B10" s="109" t="s">
        <v>86</v>
      </c>
      <c r="C10" s="109"/>
      <c r="D10" s="109"/>
      <c r="E10" s="109"/>
      <c r="F10" s="109"/>
      <c r="G10" s="109"/>
      <c r="H10" s="109"/>
    </row>
    <row r="11" spans="2:8" s="67" customFormat="1" ht="15.75" x14ac:dyDescent="0.25">
      <c r="B11" s="109" t="s">
        <v>87</v>
      </c>
      <c r="C11" s="109"/>
      <c r="D11" s="109"/>
      <c r="E11" s="109"/>
      <c r="F11" s="109"/>
      <c r="G11" s="109"/>
      <c r="H11" s="109"/>
    </row>
    <row r="12" spans="2:8" s="67" customFormat="1" ht="15.75" x14ac:dyDescent="0.25">
      <c r="B12" s="109" t="s">
        <v>88</v>
      </c>
      <c r="C12" s="109"/>
      <c r="D12" s="109"/>
      <c r="E12" s="109"/>
      <c r="F12" s="109"/>
      <c r="G12" s="109"/>
      <c r="H12" s="109"/>
    </row>
    <row r="13" spans="2:8" s="67" customFormat="1" ht="15.75" x14ac:dyDescent="0.25">
      <c r="B13" s="109" t="s">
        <v>89</v>
      </c>
      <c r="C13" s="109"/>
      <c r="D13" s="109"/>
      <c r="E13" s="109"/>
      <c r="F13" s="109"/>
      <c r="G13" s="109"/>
      <c r="H13" s="109"/>
    </row>
    <row r="14" spans="2:8" s="67" customFormat="1" ht="13.5" customHeight="1" x14ac:dyDescent="0.25">
      <c r="B14" s="109" t="s">
        <v>30</v>
      </c>
      <c r="C14" s="109"/>
      <c r="D14" s="109"/>
      <c r="E14" s="109"/>
      <c r="F14" s="109"/>
      <c r="G14" s="109"/>
      <c r="H14" s="109"/>
    </row>
    <row r="15" spans="2:8" s="67" customFormat="1" ht="15.75" x14ac:dyDescent="0.25">
      <c r="B15" s="109" t="s">
        <v>90</v>
      </c>
      <c r="C15" s="109"/>
      <c r="D15" s="109"/>
      <c r="E15" s="109"/>
      <c r="F15" s="109"/>
      <c r="G15" s="109"/>
      <c r="H15" s="109"/>
    </row>
    <row r="16" spans="2:8" s="67" customFormat="1" ht="14.25" customHeight="1" x14ac:dyDescent="0.25">
      <c r="B16" s="109" t="s">
        <v>91</v>
      </c>
      <c r="C16" s="109"/>
      <c r="D16" s="109"/>
      <c r="E16" s="109"/>
      <c r="F16" s="109"/>
      <c r="G16" s="109"/>
      <c r="H16" s="109"/>
    </row>
    <row r="17" spans="2:8" s="67" customFormat="1" ht="15.75" x14ac:dyDescent="0.25">
      <c r="B17" s="109" t="s">
        <v>92</v>
      </c>
      <c r="C17" s="109"/>
      <c r="D17" s="109"/>
      <c r="E17" s="109"/>
      <c r="F17" s="109"/>
      <c r="G17" s="109"/>
      <c r="H17" s="109"/>
    </row>
    <row r="18" spans="2:8" s="67" customFormat="1" ht="15.75" x14ac:dyDescent="0.25">
      <c r="B18" s="109" t="s">
        <v>93</v>
      </c>
      <c r="C18" s="109"/>
      <c r="D18" s="109"/>
      <c r="E18" s="109"/>
      <c r="F18" s="109"/>
      <c r="G18" s="109"/>
      <c r="H18" s="109"/>
    </row>
    <row r="19" spans="2:8" s="67" customFormat="1" ht="15.75" x14ac:dyDescent="0.25">
      <c r="B19" s="109" t="s">
        <v>94</v>
      </c>
      <c r="C19" s="109"/>
      <c r="D19" s="109"/>
      <c r="E19" s="109"/>
      <c r="F19" s="109"/>
      <c r="G19" s="109"/>
      <c r="H19" s="109"/>
    </row>
    <row r="20" spans="2:8" s="67" customFormat="1" ht="15.75" x14ac:dyDescent="0.25">
      <c r="B20" s="109" t="s">
        <v>95</v>
      </c>
      <c r="C20" s="109"/>
      <c r="D20" s="109"/>
      <c r="E20" s="109"/>
      <c r="F20" s="109"/>
      <c r="G20" s="109"/>
      <c r="H20" s="109"/>
    </row>
    <row r="21" spans="2:8" s="67" customFormat="1" ht="15.75" x14ac:dyDescent="0.25">
      <c r="B21" s="109" t="s">
        <v>96</v>
      </c>
      <c r="C21" s="109"/>
      <c r="D21" s="109"/>
      <c r="E21" s="109"/>
      <c r="F21" s="109"/>
      <c r="G21" s="109"/>
      <c r="H21" s="109"/>
    </row>
    <row r="22" spans="2:8" s="67" customFormat="1" ht="15.75" x14ac:dyDescent="0.25">
      <c r="B22" s="109" t="s">
        <v>97</v>
      </c>
      <c r="C22" s="109"/>
      <c r="D22" s="109"/>
      <c r="E22" s="109"/>
      <c r="F22" s="109"/>
      <c r="G22" s="109"/>
      <c r="H22" s="109"/>
    </row>
    <row r="23" spans="2:8" s="67" customFormat="1" ht="31.5" customHeight="1" x14ac:dyDescent="0.25">
      <c r="B23" s="109" t="s">
        <v>114</v>
      </c>
      <c r="C23" s="115"/>
      <c r="D23" s="115"/>
      <c r="E23" s="115"/>
      <c r="F23" s="115"/>
      <c r="G23" s="115"/>
      <c r="H23" s="115"/>
    </row>
    <row r="24" spans="2:8" s="67" customFormat="1" ht="34.5" customHeight="1" x14ac:dyDescent="0.25">
      <c r="B24" s="119" t="s">
        <v>84</v>
      </c>
      <c r="C24" s="120"/>
      <c r="D24" s="120"/>
      <c r="E24" s="120"/>
      <c r="F24" s="120"/>
      <c r="G24" s="120"/>
      <c r="H24" s="120"/>
    </row>
    <row r="25" spans="2:8" s="67" customFormat="1" ht="15.75" x14ac:dyDescent="0.25">
      <c r="B25" s="68"/>
      <c r="C25" s="68"/>
      <c r="D25" s="68"/>
      <c r="E25" s="68"/>
      <c r="F25" s="68"/>
      <c r="G25" s="68"/>
      <c r="H25" s="68"/>
    </row>
    <row r="26" spans="2:8" s="67" customFormat="1" ht="15.75" x14ac:dyDescent="0.25">
      <c r="B26" s="118" t="s">
        <v>29</v>
      </c>
      <c r="C26" s="118"/>
      <c r="D26" s="118"/>
      <c r="E26" s="118"/>
      <c r="F26" s="118"/>
      <c r="G26" s="118"/>
      <c r="H26" s="118"/>
    </row>
    <row r="27" spans="2:8" s="67" customFormat="1" ht="27.75" customHeight="1" x14ac:dyDescent="0.25">
      <c r="B27" s="109" t="s">
        <v>31</v>
      </c>
      <c r="C27" s="109"/>
      <c r="D27" s="109"/>
      <c r="E27" s="109"/>
      <c r="F27" s="109"/>
      <c r="G27" s="109"/>
      <c r="H27" s="109"/>
    </row>
    <row r="29" spans="2:8" ht="33" customHeight="1" x14ac:dyDescent="0.25">
      <c r="B29" s="40" t="s">
        <v>0</v>
      </c>
      <c r="C29" s="124" t="s">
        <v>1</v>
      </c>
      <c r="D29" s="124"/>
      <c r="E29" s="124"/>
      <c r="F29" s="124"/>
      <c r="G29" s="124"/>
      <c r="H29" s="125"/>
    </row>
    <row r="30" spans="2:8" ht="33" customHeight="1" x14ac:dyDescent="0.25">
      <c r="B30" s="40"/>
      <c r="C30" s="48"/>
      <c r="D30" s="41"/>
      <c r="E30" s="41"/>
      <c r="F30" s="41"/>
      <c r="G30" s="49" t="s">
        <v>10</v>
      </c>
      <c r="H30" s="50">
        <f>H32+H51</f>
        <v>8405000</v>
      </c>
    </row>
    <row r="31" spans="2:8" ht="30" x14ac:dyDescent="0.25">
      <c r="B31" s="10"/>
      <c r="C31" s="10"/>
      <c r="E31" s="10" t="s">
        <v>9</v>
      </c>
      <c r="F31" s="11" t="s">
        <v>119</v>
      </c>
      <c r="G31" s="121" t="s">
        <v>11</v>
      </c>
      <c r="H31" s="122"/>
    </row>
    <row r="32" spans="2:8" s="18" customFormat="1" ht="14.25" customHeight="1" x14ac:dyDescent="0.25">
      <c r="B32" s="46" t="s">
        <v>15</v>
      </c>
      <c r="C32" s="114" t="s">
        <v>14</v>
      </c>
      <c r="D32" s="114"/>
      <c r="E32" s="114"/>
      <c r="F32" s="114"/>
      <c r="G32" s="114"/>
      <c r="H32" s="47">
        <f>H39+H46+H49</f>
        <v>7855000</v>
      </c>
    </row>
    <row r="33" spans="2:8" x14ac:dyDescent="0.25">
      <c r="B33" s="1" t="s">
        <v>38</v>
      </c>
      <c r="C33" s="14" t="s">
        <v>13</v>
      </c>
    </row>
    <row r="34" spans="2:8" x14ac:dyDescent="0.25">
      <c r="B34" s="1"/>
      <c r="C34" s="4"/>
      <c r="D34" s="26" t="s">
        <v>33</v>
      </c>
      <c r="E34" s="27">
        <v>685000</v>
      </c>
      <c r="F34" s="27">
        <v>0</v>
      </c>
      <c r="G34" s="28"/>
      <c r="H34" s="29">
        <v>0</v>
      </c>
    </row>
    <row r="35" spans="2:8" x14ac:dyDescent="0.25">
      <c r="B35" s="1"/>
      <c r="D35" s="23" t="s">
        <v>6</v>
      </c>
      <c r="E35" s="12">
        <v>125000</v>
      </c>
      <c r="F35" s="12">
        <v>0</v>
      </c>
      <c r="G35" s="21"/>
      <c r="H35" s="22">
        <f>F35</f>
        <v>0</v>
      </c>
    </row>
    <row r="36" spans="2:8" x14ac:dyDescent="0.25">
      <c r="B36" s="1"/>
      <c r="D36" s="23"/>
      <c r="E36" s="12"/>
      <c r="F36" s="12"/>
      <c r="G36" s="21"/>
      <c r="H36" s="22"/>
    </row>
    <row r="37" spans="2:8" x14ac:dyDescent="0.25">
      <c r="B37" s="1"/>
      <c r="D37" s="23" t="s">
        <v>7</v>
      </c>
      <c r="E37" s="12">
        <v>4000000</v>
      </c>
      <c r="F37" s="12">
        <v>4000000</v>
      </c>
      <c r="G37" s="21" t="s">
        <v>112</v>
      </c>
      <c r="H37" s="22">
        <f>F37</f>
        <v>4000000</v>
      </c>
    </row>
    <row r="38" spans="2:8" x14ac:dyDescent="0.25">
      <c r="B38" s="1"/>
      <c r="D38" s="24" t="s">
        <v>8</v>
      </c>
      <c r="E38" s="25">
        <v>80000</v>
      </c>
      <c r="F38" s="25">
        <v>80000</v>
      </c>
      <c r="G38" s="32" t="s">
        <v>112</v>
      </c>
      <c r="H38" s="34">
        <f>F38</f>
        <v>80000</v>
      </c>
    </row>
    <row r="39" spans="2:8" x14ac:dyDescent="0.25">
      <c r="B39" s="1"/>
      <c r="D39" t="s">
        <v>10</v>
      </c>
      <c r="E39" s="13">
        <f>SUM(E34:E38)</f>
        <v>4890000</v>
      </c>
      <c r="F39" s="13">
        <f>SUM(F34:F38)</f>
        <v>4080000</v>
      </c>
      <c r="H39" s="101">
        <f>SUM(H34:H38)</f>
        <v>4080000</v>
      </c>
    </row>
    <row r="40" spans="2:8" x14ac:dyDescent="0.25">
      <c r="B40" s="1"/>
      <c r="E40" s="13"/>
      <c r="F40" s="13"/>
      <c r="H40" s="13"/>
    </row>
    <row r="41" spans="2:8" x14ac:dyDescent="0.25">
      <c r="B41" s="1" t="s">
        <v>39</v>
      </c>
      <c r="C41" s="15" t="s">
        <v>16</v>
      </c>
      <c r="D41" s="5"/>
      <c r="E41" s="5"/>
      <c r="F41" s="5"/>
      <c r="G41" s="5"/>
    </row>
    <row r="42" spans="2:8" x14ac:dyDescent="0.25">
      <c r="B42" s="1"/>
      <c r="C42" s="7"/>
      <c r="D42" s="26" t="s">
        <v>6</v>
      </c>
      <c r="E42" s="30">
        <v>241000</v>
      </c>
      <c r="F42" s="19"/>
      <c r="G42" s="19"/>
      <c r="H42" s="20"/>
    </row>
    <row r="43" spans="2:8" x14ac:dyDescent="0.25">
      <c r="B43" s="1"/>
      <c r="C43" s="5"/>
      <c r="D43" s="23" t="s">
        <v>7</v>
      </c>
      <c r="E43" s="12">
        <v>3525000</v>
      </c>
      <c r="F43" s="12">
        <v>3525000</v>
      </c>
      <c r="G43" s="21" t="s">
        <v>56</v>
      </c>
      <c r="H43" s="22">
        <v>2905000</v>
      </c>
    </row>
    <row r="44" spans="2:8" x14ac:dyDescent="0.25">
      <c r="B44" s="1"/>
      <c r="C44" s="5"/>
      <c r="D44" s="23"/>
      <c r="E44" s="12"/>
      <c r="F44" s="12"/>
      <c r="G44" s="21" t="s">
        <v>101</v>
      </c>
      <c r="H44" s="22">
        <v>540000</v>
      </c>
    </row>
    <row r="45" spans="2:8" x14ac:dyDescent="0.25">
      <c r="B45" s="1"/>
      <c r="C45" s="5"/>
      <c r="D45" s="24" t="s">
        <v>8</v>
      </c>
      <c r="E45" s="25">
        <v>80000</v>
      </c>
      <c r="F45" s="25">
        <v>80000</v>
      </c>
      <c r="G45" s="32" t="s">
        <v>101</v>
      </c>
      <c r="H45" s="34">
        <f>F45</f>
        <v>80000</v>
      </c>
    </row>
    <row r="46" spans="2:8" x14ac:dyDescent="0.25">
      <c r="B46" s="1"/>
      <c r="C46" s="5"/>
      <c r="D46" s="5" t="s">
        <v>10</v>
      </c>
      <c r="E46" s="12">
        <f>SUM(E42:E45)</f>
        <v>3846000</v>
      </c>
      <c r="F46" s="12">
        <f>F43+F45</f>
        <v>3605000</v>
      </c>
      <c r="G46" s="5"/>
      <c r="H46" s="101">
        <f>SUM(H43:H45)</f>
        <v>3525000</v>
      </c>
    </row>
    <row r="47" spans="2:8" x14ac:dyDescent="0.25">
      <c r="B47" s="1"/>
      <c r="C47" s="5"/>
      <c r="D47" s="5"/>
      <c r="E47" s="12"/>
      <c r="F47" s="12"/>
      <c r="G47" s="5"/>
      <c r="H47" s="13"/>
    </row>
    <row r="48" spans="2:8" x14ac:dyDescent="0.25">
      <c r="B48" s="1" t="s">
        <v>40</v>
      </c>
      <c r="C48" s="14" t="s">
        <v>99</v>
      </c>
    </row>
    <row r="49" spans="2:9" x14ac:dyDescent="0.25">
      <c r="B49" s="1"/>
      <c r="C49" s="4"/>
      <c r="D49" s="33" t="s">
        <v>6</v>
      </c>
      <c r="E49" s="77">
        <v>250000</v>
      </c>
      <c r="F49" s="78">
        <v>250000</v>
      </c>
      <c r="G49" s="56" t="s">
        <v>103</v>
      </c>
      <c r="H49" s="53">
        <f>F49</f>
        <v>250000</v>
      </c>
    </row>
    <row r="50" spans="2:9" x14ac:dyDescent="0.25">
      <c r="B50" s="1"/>
      <c r="C50" s="5"/>
      <c r="D50" s="5"/>
      <c r="E50" s="12"/>
      <c r="F50" s="12"/>
      <c r="G50" s="5"/>
      <c r="H50" s="13"/>
    </row>
    <row r="51" spans="2:9" ht="13.5" customHeight="1" x14ac:dyDescent="0.25">
      <c r="B51" s="46" t="s">
        <v>17</v>
      </c>
      <c r="C51" s="114" t="s">
        <v>20</v>
      </c>
      <c r="D51" s="114"/>
      <c r="E51" s="114"/>
      <c r="F51" s="114"/>
      <c r="G51" s="114"/>
      <c r="H51" s="47">
        <f>H56</f>
        <v>550000</v>
      </c>
    </row>
    <row r="52" spans="2:9" x14ac:dyDescent="0.25">
      <c r="B52" s="1" t="s">
        <v>38</v>
      </c>
      <c r="C52" s="4" t="s">
        <v>32</v>
      </c>
    </row>
    <row r="53" spans="2:9" x14ac:dyDescent="0.25">
      <c r="B53" s="1"/>
      <c r="D53" s="26" t="s">
        <v>6</v>
      </c>
      <c r="E53" s="27">
        <v>550000</v>
      </c>
      <c r="F53" s="42">
        <f>E53</f>
        <v>550000</v>
      </c>
      <c r="G53" s="28" t="s">
        <v>103</v>
      </c>
      <c r="H53" s="29">
        <f>F53</f>
        <v>550000</v>
      </c>
    </row>
    <row r="54" spans="2:9" x14ac:dyDescent="0.25">
      <c r="B54" s="1"/>
      <c r="D54" s="23" t="s">
        <v>7</v>
      </c>
      <c r="E54" s="12">
        <v>24300000</v>
      </c>
      <c r="F54" s="17"/>
      <c r="G54" s="21"/>
      <c r="H54" s="22"/>
    </row>
    <row r="55" spans="2:9" x14ac:dyDescent="0.25">
      <c r="B55" s="1"/>
      <c r="D55" s="24" t="s">
        <v>8</v>
      </c>
      <c r="E55" s="25">
        <v>400000</v>
      </c>
      <c r="F55" s="31"/>
      <c r="G55" s="31"/>
      <c r="H55" s="34"/>
    </row>
    <row r="56" spans="2:9" x14ac:dyDescent="0.25">
      <c r="B56" s="1"/>
      <c r="D56" t="s">
        <v>10</v>
      </c>
      <c r="E56" s="13">
        <f>SUM(E53:E55)</f>
        <v>25250000</v>
      </c>
      <c r="F56" s="54">
        <f>SUM(F53:F55)</f>
        <v>550000</v>
      </c>
      <c r="H56" s="101">
        <f>SUM(H53:H55)</f>
        <v>550000</v>
      </c>
    </row>
    <row r="57" spans="2:9" ht="13.5" customHeight="1" x14ac:dyDescent="0.25">
      <c r="B57" s="6"/>
      <c r="C57" s="8"/>
      <c r="D57" s="9"/>
      <c r="E57" s="9"/>
      <c r="F57" s="9"/>
      <c r="G57" s="9"/>
      <c r="H57" s="5"/>
    </row>
    <row r="58" spans="2:9" ht="30" customHeight="1" x14ac:dyDescent="0.25">
      <c r="B58" s="40" t="s">
        <v>2</v>
      </c>
      <c r="C58" s="113" t="s">
        <v>3</v>
      </c>
      <c r="D58" s="113"/>
      <c r="E58" s="113"/>
      <c r="F58" s="113"/>
      <c r="G58" s="113"/>
      <c r="H58" s="113"/>
    </row>
    <row r="59" spans="2:9" ht="33" customHeight="1" x14ac:dyDescent="0.25">
      <c r="B59" s="40"/>
      <c r="C59" s="48"/>
      <c r="D59" s="41"/>
      <c r="E59" s="41"/>
      <c r="F59" s="41"/>
      <c r="G59" s="49" t="s">
        <v>10</v>
      </c>
      <c r="H59" s="50">
        <f>H61</f>
        <v>70000</v>
      </c>
    </row>
    <row r="60" spans="2:9" ht="30" x14ac:dyDescent="0.25">
      <c r="B60" s="10"/>
      <c r="C60" s="10"/>
      <c r="E60" s="10" t="s">
        <v>9</v>
      </c>
      <c r="F60" s="11" t="s">
        <v>98</v>
      </c>
      <c r="G60" s="121" t="s">
        <v>11</v>
      </c>
      <c r="H60" s="122"/>
    </row>
    <row r="61" spans="2:9" ht="13.5" customHeight="1" x14ac:dyDescent="0.25">
      <c r="B61" s="46" t="s">
        <v>12</v>
      </c>
      <c r="C61" s="114" t="s">
        <v>14</v>
      </c>
      <c r="D61" s="114"/>
      <c r="E61" s="114"/>
      <c r="F61" s="114"/>
      <c r="G61" s="114"/>
      <c r="H61" s="47">
        <f>H65</f>
        <v>70000</v>
      </c>
    </row>
    <row r="62" spans="2:9" x14ac:dyDescent="0.25">
      <c r="B62" s="1" t="s">
        <v>38</v>
      </c>
      <c r="C62" s="4" t="s">
        <v>34</v>
      </c>
    </row>
    <row r="63" spans="2:9" x14ac:dyDescent="0.25">
      <c r="B63" s="1"/>
      <c r="D63" s="26" t="s">
        <v>6</v>
      </c>
      <c r="E63" s="27">
        <v>70000</v>
      </c>
      <c r="F63" s="27">
        <v>70000</v>
      </c>
      <c r="G63" s="28" t="s">
        <v>35</v>
      </c>
      <c r="H63" s="29">
        <v>20000</v>
      </c>
      <c r="I63" s="84"/>
    </row>
    <row r="64" spans="2:9" x14ac:dyDescent="0.25">
      <c r="B64" s="1"/>
      <c r="D64" s="24"/>
      <c r="E64" s="25"/>
      <c r="F64" s="25"/>
      <c r="G64" s="32" t="s">
        <v>102</v>
      </c>
      <c r="H64" s="34">
        <v>50000</v>
      </c>
    </row>
    <row r="65" spans="2:9" ht="17.25" customHeight="1" x14ac:dyDescent="0.25">
      <c r="B65" s="1"/>
      <c r="D65" t="s">
        <v>10</v>
      </c>
      <c r="E65" s="13">
        <f>SUM(E63:E64)</f>
        <v>70000</v>
      </c>
      <c r="H65" s="13">
        <f>SUM(H63:H64)</f>
        <v>70000</v>
      </c>
    </row>
    <row r="66" spans="2:9" x14ac:dyDescent="0.25">
      <c r="B66" s="1"/>
      <c r="E66" s="13"/>
    </row>
    <row r="67" spans="2:9" x14ac:dyDescent="0.25">
      <c r="B67" s="40" t="s">
        <v>4</v>
      </c>
      <c r="C67" s="123" t="s">
        <v>5</v>
      </c>
      <c r="D67" s="123"/>
      <c r="E67" s="123"/>
      <c r="F67" s="123"/>
      <c r="G67" s="123"/>
      <c r="H67" s="123"/>
    </row>
    <row r="68" spans="2:9" ht="33" customHeight="1" x14ac:dyDescent="0.25">
      <c r="B68" s="40"/>
      <c r="C68" s="48"/>
      <c r="D68" s="41"/>
      <c r="E68" s="41"/>
      <c r="F68" s="41"/>
      <c r="G68" s="49" t="s">
        <v>10</v>
      </c>
      <c r="H68" s="50">
        <f>H70+H93+H101+H107+H111</f>
        <v>7037500</v>
      </c>
    </row>
    <row r="69" spans="2:9" ht="30" x14ac:dyDescent="0.25">
      <c r="B69" s="10"/>
      <c r="C69" s="10"/>
      <c r="E69" s="10" t="s">
        <v>9</v>
      </c>
      <c r="F69" s="11" t="s">
        <v>98</v>
      </c>
      <c r="G69" s="121" t="s">
        <v>11</v>
      </c>
      <c r="H69" s="122"/>
    </row>
    <row r="70" spans="2:9" ht="13.5" customHeight="1" x14ac:dyDescent="0.25">
      <c r="B70" s="46" t="s">
        <v>105</v>
      </c>
      <c r="C70" s="114" t="s">
        <v>14</v>
      </c>
      <c r="D70" s="114"/>
      <c r="E70" s="114"/>
      <c r="F70" s="114"/>
      <c r="G70" s="114"/>
      <c r="H70" s="63">
        <f>H76+H81+H86+H91</f>
        <v>6202500</v>
      </c>
    </row>
    <row r="71" spans="2:9" x14ac:dyDescent="0.25">
      <c r="E71" s="3"/>
      <c r="F71" s="2"/>
      <c r="H71" s="13"/>
    </row>
    <row r="72" spans="2:9" x14ac:dyDescent="0.25">
      <c r="B72" t="s">
        <v>38</v>
      </c>
      <c r="C72" s="4" t="s">
        <v>120</v>
      </c>
      <c r="E72" s="2"/>
      <c r="F72" s="2"/>
    </row>
    <row r="73" spans="2:9" x14ac:dyDescent="0.25">
      <c r="D73" s="26" t="s">
        <v>121</v>
      </c>
      <c r="E73" s="131">
        <v>800000</v>
      </c>
      <c r="F73" s="71">
        <v>800000</v>
      </c>
      <c r="G73" s="28" t="s">
        <v>112</v>
      </c>
      <c r="H73" s="64">
        <f>F73</f>
        <v>800000</v>
      </c>
    </row>
    <row r="74" spans="2:9" x14ac:dyDescent="0.25">
      <c r="D74" s="23" t="s">
        <v>122</v>
      </c>
      <c r="E74" s="132">
        <v>600000</v>
      </c>
      <c r="F74" s="58">
        <v>600000</v>
      </c>
      <c r="G74" s="43" t="s">
        <v>112</v>
      </c>
      <c r="H74" s="65">
        <f>F74</f>
        <v>600000</v>
      </c>
    </row>
    <row r="75" spans="2:9" x14ac:dyDescent="0.25">
      <c r="D75" s="24" t="s">
        <v>123</v>
      </c>
      <c r="E75" s="133">
        <v>600000</v>
      </c>
      <c r="F75" s="57">
        <f>E75</f>
        <v>600000</v>
      </c>
      <c r="G75" s="32" t="s">
        <v>112</v>
      </c>
      <c r="H75" s="66">
        <f>E75</f>
        <v>600000</v>
      </c>
    </row>
    <row r="76" spans="2:9" x14ac:dyDescent="0.25">
      <c r="D76" t="s">
        <v>10</v>
      </c>
      <c r="E76" s="134">
        <f>SUM(E73:E75)</f>
        <v>2000000</v>
      </c>
      <c r="F76" s="70">
        <f>SUM(F73:F75)</f>
        <v>2000000</v>
      </c>
      <c r="H76" s="59">
        <f>SUM(H73:H75)</f>
        <v>2000000</v>
      </c>
    </row>
    <row r="77" spans="2:9" x14ac:dyDescent="0.25">
      <c r="E77" s="134"/>
      <c r="F77" s="70"/>
      <c r="H77" s="59"/>
    </row>
    <row r="78" spans="2:9" x14ac:dyDescent="0.25">
      <c r="B78" s="1" t="s">
        <v>39</v>
      </c>
      <c r="C78" s="4" t="s">
        <v>124</v>
      </c>
    </row>
    <row r="79" spans="2:9" x14ac:dyDescent="0.25">
      <c r="B79" s="1"/>
      <c r="D79" s="26" t="s">
        <v>6</v>
      </c>
      <c r="E79" s="135">
        <v>182500</v>
      </c>
      <c r="F79" s="27">
        <v>182500</v>
      </c>
      <c r="G79" s="28" t="s">
        <v>112</v>
      </c>
      <c r="H79" s="29">
        <f>E79</f>
        <v>182500</v>
      </c>
      <c r="I79" s="84"/>
    </row>
    <row r="80" spans="2:9" x14ac:dyDescent="0.25">
      <c r="B80" s="1"/>
      <c r="D80" s="24" t="s">
        <v>125</v>
      </c>
      <c r="E80" s="136">
        <v>3625000</v>
      </c>
      <c r="F80" s="25">
        <f>E80</f>
        <v>3625000</v>
      </c>
      <c r="G80" s="32" t="s">
        <v>128</v>
      </c>
      <c r="H80" s="34">
        <f>F80</f>
        <v>3625000</v>
      </c>
    </row>
    <row r="81" spans="2:9" ht="17.25" customHeight="1" x14ac:dyDescent="0.25">
      <c r="B81" s="1"/>
      <c r="D81" t="s">
        <v>10</v>
      </c>
      <c r="E81" s="137">
        <f>SUM(E79:E80)</f>
        <v>3807500</v>
      </c>
      <c r="F81" s="13">
        <f>SUM(F79:F80)</f>
        <v>3807500</v>
      </c>
      <c r="H81" s="13">
        <f>SUM(H79:H80)</f>
        <v>3807500</v>
      </c>
    </row>
    <row r="82" spans="2:9" ht="17.25" customHeight="1" x14ac:dyDescent="0.25">
      <c r="B82" s="1"/>
      <c r="E82" s="13"/>
      <c r="H82" s="13"/>
    </row>
    <row r="83" spans="2:9" x14ac:dyDescent="0.25">
      <c r="B83" s="1" t="s">
        <v>40</v>
      </c>
      <c r="C83" s="4" t="s">
        <v>126</v>
      </c>
    </row>
    <row r="84" spans="2:9" x14ac:dyDescent="0.25">
      <c r="B84" s="1"/>
      <c r="D84" s="26" t="s">
        <v>6</v>
      </c>
      <c r="E84" s="135">
        <v>245000</v>
      </c>
      <c r="F84" s="27">
        <f>E84</f>
        <v>245000</v>
      </c>
      <c r="G84" s="28" t="s">
        <v>112</v>
      </c>
      <c r="H84" s="29">
        <f>E84</f>
        <v>245000</v>
      </c>
      <c r="I84" s="84"/>
    </row>
    <row r="85" spans="2:9" x14ac:dyDescent="0.25">
      <c r="B85" s="1"/>
      <c r="D85" s="24" t="s">
        <v>125</v>
      </c>
      <c r="E85" s="136">
        <v>6750000</v>
      </c>
      <c r="F85" s="25"/>
      <c r="G85" s="32"/>
      <c r="H85" s="34"/>
    </row>
    <row r="86" spans="2:9" ht="17.25" customHeight="1" x14ac:dyDescent="0.25">
      <c r="B86" s="1"/>
      <c r="D86" t="s">
        <v>10</v>
      </c>
      <c r="E86" s="137">
        <f>SUM(E84:E85)</f>
        <v>6995000</v>
      </c>
      <c r="F86" s="13">
        <f>F84</f>
        <v>245000</v>
      </c>
      <c r="H86" s="13">
        <f>SUM(H84:H85)</f>
        <v>245000</v>
      </c>
    </row>
    <row r="87" spans="2:9" ht="17.25" customHeight="1" x14ac:dyDescent="0.25">
      <c r="B87" s="1"/>
      <c r="E87" s="137"/>
      <c r="H87" s="13"/>
    </row>
    <row r="88" spans="2:9" x14ac:dyDescent="0.25">
      <c r="B88" s="1" t="s">
        <v>41</v>
      </c>
      <c r="C88" s="4" t="s">
        <v>127</v>
      </c>
    </row>
    <row r="89" spans="2:9" x14ac:dyDescent="0.25">
      <c r="B89" s="1"/>
      <c r="D89" s="26" t="s">
        <v>6</v>
      </c>
      <c r="E89" s="135">
        <v>150000</v>
      </c>
      <c r="F89" s="27">
        <f>E89</f>
        <v>150000</v>
      </c>
      <c r="G89" s="28" t="s">
        <v>112</v>
      </c>
      <c r="H89" s="29">
        <f>E89</f>
        <v>150000</v>
      </c>
      <c r="I89" s="84"/>
    </row>
    <row r="90" spans="2:9" x14ac:dyDescent="0.25">
      <c r="B90" s="1"/>
      <c r="D90" s="24" t="s">
        <v>125</v>
      </c>
      <c r="E90" s="136">
        <v>1250000</v>
      </c>
      <c r="F90" s="25"/>
      <c r="G90" s="32"/>
      <c r="H90" s="34"/>
    </row>
    <row r="91" spans="2:9" ht="17.25" customHeight="1" x14ac:dyDescent="0.25">
      <c r="B91" s="1"/>
      <c r="D91" t="s">
        <v>10</v>
      </c>
      <c r="E91" s="137">
        <f>SUM(E89:E90)</f>
        <v>1400000</v>
      </c>
      <c r="F91" s="13">
        <f>F89</f>
        <v>150000</v>
      </c>
      <c r="H91" s="13">
        <f>SUM(H89:H90)</f>
        <v>150000</v>
      </c>
    </row>
    <row r="92" spans="2:9" ht="9" customHeight="1" x14ac:dyDescent="0.25">
      <c r="D92" s="5"/>
      <c r="E92" s="37"/>
      <c r="F92" s="45"/>
      <c r="G92" s="5"/>
      <c r="H92" s="5"/>
    </row>
    <row r="93" spans="2:9" ht="13.5" customHeight="1" x14ac:dyDescent="0.25">
      <c r="B93" s="46" t="s">
        <v>106</v>
      </c>
      <c r="C93" s="114" t="s">
        <v>21</v>
      </c>
      <c r="D93" s="114"/>
      <c r="E93" s="114"/>
      <c r="F93" s="114"/>
      <c r="G93" s="114"/>
      <c r="H93" s="47">
        <f>H98</f>
        <v>210000</v>
      </c>
    </row>
    <row r="94" spans="2:9" x14ac:dyDescent="0.25">
      <c r="D94" s="33"/>
      <c r="E94" s="79"/>
      <c r="F94" s="72"/>
      <c r="G94" s="56"/>
      <c r="H94" s="53"/>
    </row>
    <row r="95" spans="2:9" ht="13.5" customHeight="1" x14ac:dyDescent="0.25">
      <c r="B95" t="s">
        <v>38</v>
      </c>
      <c r="C95" s="4" t="s">
        <v>100</v>
      </c>
      <c r="E95" s="2"/>
      <c r="F95" s="2"/>
    </row>
    <row r="96" spans="2:9" x14ac:dyDescent="0.25">
      <c r="D96" s="26" t="s">
        <v>7</v>
      </c>
      <c r="E96" s="80">
        <v>212000</v>
      </c>
      <c r="F96" s="75">
        <f>E96</f>
        <v>212000</v>
      </c>
      <c r="G96" s="28" t="s">
        <v>52</v>
      </c>
      <c r="H96" s="55">
        <v>190000</v>
      </c>
    </row>
    <row r="97" spans="2:8" x14ac:dyDescent="0.25">
      <c r="D97" s="24"/>
      <c r="E97" s="81"/>
      <c r="F97" s="73"/>
      <c r="G97" s="32" t="s">
        <v>101</v>
      </c>
      <c r="H97" s="60">
        <v>20000</v>
      </c>
    </row>
    <row r="98" spans="2:8" x14ac:dyDescent="0.25">
      <c r="D98" t="s">
        <v>10</v>
      </c>
      <c r="E98" s="82">
        <f>SUM(E96:E97)</f>
        <v>212000</v>
      </c>
      <c r="F98" s="74">
        <f>SUM(F96:F97)</f>
        <v>212000</v>
      </c>
      <c r="G98" s="43"/>
      <c r="H98" s="83">
        <f>SUM(H96:H97)</f>
        <v>210000</v>
      </c>
    </row>
    <row r="99" spans="2:8" ht="7.5" customHeight="1" x14ac:dyDescent="0.25">
      <c r="B99" s="6"/>
      <c r="C99" s="8"/>
      <c r="D99" s="9"/>
      <c r="E99" s="9"/>
      <c r="F99" s="9"/>
      <c r="G99" s="9"/>
      <c r="H99" s="5"/>
    </row>
    <row r="100" spans="2:8" ht="13.5" customHeight="1" x14ac:dyDescent="0.25">
      <c r="B100" s="6"/>
      <c r="C100" s="8"/>
      <c r="D100" s="9"/>
      <c r="E100" s="9"/>
      <c r="F100" s="9"/>
      <c r="G100" s="9"/>
      <c r="H100" s="5"/>
    </row>
    <row r="101" spans="2:8" ht="13.5" customHeight="1" x14ac:dyDescent="0.25">
      <c r="B101" s="46" t="s">
        <v>107</v>
      </c>
      <c r="C101" s="114" t="s">
        <v>18</v>
      </c>
      <c r="D101" s="114"/>
      <c r="E101" s="114"/>
      <c r="F101" s="114"/>
      <c r="G101" s="114"/>
      <c r="H101" s="63">
        <f>H105</f>
        <v>300000</v>
      </c>
    </row>
    <row r="102" spans="2:8" x14ac:dyDescent="0.25">
      <c r="B102" t="s">
        <v>38</v>
      </c>
      <c r="C102" s="4" t="s">
        <v>42</v>
      </c>
      <c r="E102" s="2"/>
      <c r="F102" s="2"/>
    </row>
    <row r="103" spans="2:8" x14ac:dyDescent="0.25">
      <c r="D103" s="26" t="s">
        <v>7</v>
      </c>
      <c r="E103" s="36">
        <v>300000</v>
      </c>
      <c r="F103" s="75">
        <f>E103</f>
        <v>300000</v>
      </c>
      <c r="G103" s="28" t="s">
        <v>52</v>
      </c>
      <c r="H103" s="55">
        <v>250000</v>
      </c>
    </row>
    <row r="104" spans="2:8" x14ac:dyDescent="0.25">
      <c r="D104" s="24"/>
      <c r="E104" s="35"/>
      <c r="F104" s="73"/>
      <c r="G104" s="32" t="s">
        <v>104</v>
      </c>
      <c r="H104" s="60">
        <v>50000</v>
      </c>
    </row>
    <row r="105" spans="2:8" x14ac:dyDescent="0.25">
      <c r="D105" s="5" t="s">
        <v>10</v>
      </c>
      <c r="E105" s="37">
        <f>SUM(E103:E104)</f>
        <v>300000</v>
      </c>
      <c r="F105" s="76">
        <f>SUM(F103:F104)</f>
        <v>300000</v>
      </c>
      <c r="G105" s="21"/>
      <c r="H105" s="17">
        <f>SUM(H103:H104)</f>
        <v>300000</v>
      </c>
    </row>
    <row r="106" spans="2:8" x14ac:dyDescent="0.25">
      <c r="D106" s="5"/>
      <c r="E106" s="37"/>
      <c r="F106" s="76"/>
      <c r="G106" s="21"/>
      <c r="H106" s="17"/>
    </row>
    <row r="107" spans="2:8" ht="13.5" customHeight="1" x14ac:dyDescent="0.25">
      <c r="B107" s="98" t="s">
        <v>108</v>
      </c>
      <c r="C107" s="127" t="s">
        <v>109</v>
      </c>
      <c r="D107" s="127"/>
      <c r="E107" s="127"/>
      <c r="F107" s="127"/>
      <c r="G107" s="127"/>
      <c r="H107" s="99">
        <f>H109</f>
        <v>255000</v>
      </c>
    </row>
    <row r="108" spans="2:8" x14ac:dyDescent="0.25">
      <c r="B108" s="1" t="s">
        <v>38</v>
      </c>
      <c r="C108" s="14" t="s">
        <v>110</v>
      </c>
    </row>
    <row r="109" spans="2:8" x14ac:dyDescent="0.25">
      <c r="B109" s="1"/>
      <c r="D109" s="33" t="s">
        <v>6</v>
      </c>
      <c r="E109" s="78">
        <v>255000</v>
      </c>
      <c r="F109" s="78">
        <v>255000</v>
      </c>
      <c r="G109" s="56" t="s">
        <v>101</v>
      </c>
      <c r="H109" s="100">
        <f>F109</f>
        <v>255000</v>
      </c>
    </row>
    <row r="110" spans="2:8" x14ac:dyDescent="0.25">
      <c r="E110" s="3"/>
      <c r="F110" s="2"/>
    </row>
    <row r="111" spans="2:8" ht="13.5" customHeight="1" x14ac:dyDescent="0.25">
      <c r="B111" s="46" t="s">
        <v>111</v>
      </c>
      <c r="C111" s="114" t="s">
        <v>19</v>
      </c>
      <c r="D111" s="114"/>
      <c r="E111" s="114"/>
      <c r="F111" s="114"/>
      <c r="G111" s="114"/>
      <c r="H111" s="47">
        <f>SUM(H112:H114)</f>
        <v>70000</v>
      </c>
    </row>
    <row r="112" spans="2:8" x14ac:dyDescent="0.25">
      <c r="B112" s="1"/>
      <c r="C112" s="86"/>
      <c r="D112" s="86"/>
      <c r="E112" s="91"/>
      <c r="F112" s="86"/>
      <c r="G112" s="86"/>
      <c r="H112" s="86"/>
    </row>
    <row r="113" spans="2:8" x14ac:dyDescent="0.25">
      <c r="B113" s="1" t="s">
        <v>38</v>
      </c>
      <c r="C113" s="85" t="s">
        <v>36</v>
      </c>
      <c r="D113" s="86"/>
      <c r="E113" s="86"/>
      <c r="F113" s="86"/>
      <c r="G113" s="86"/>
      <c r="H113" s="86"/>
    </row>
    <row r="114" spans="2:8" x14ac:dyDescent="0.25">
      <c r="B114" s="1"/>
      <c r="C114" s="86"/>
      <c r="D114" s="87" t="s">
        <v>37</v>
      </c>
      <c r="E114" s="88">
        <v>70000</v>
      </c>
      <c r="F114" s="88">
        <f>E114</f>
        <v>70000</v>
      </c>
      <c r="G114" s="89" t="s">
        <v>54</v>
      </c>
      <c r="H114" s="90">
        <f>F114</f>
        <v>70000</v>
      </c>
    </row>
    <row r="115" spans="2:8" x14ac:dyDescent="0.25">
      <c r="B115" s="1"/>
      <c r="C115" s="86"/>
      <c r="D115" s="94"/>
      <c r="E115" s="95"/>
      <c r="F115" s="95"/>
      <c r="G115" s="96"/>
      <c r="H115" s="97"/>
    </row>
    <row r="116" spans="2:8" x14ac:dyDescent="0.25">
      <c r="B116" s="1"/>
      <c r="C116" s="86"/>
      <c r="D116" s="92"/>
      <c r="E116" s="54"/>
      <c r="F116" s="54"/>
      <c r="G116" s="44"/>
      <c r="H116" s="93"/>
    </row>
    <row r="117" spans="2:8" ht="13.5" customHeight="1" x14ac:dyDescent="0.25">
      <c r="B117" s="6"/>
      <c r="C117" s="38"/>
      <c r="D117" s="39"/>
      <c r="E117" s="39"/>
      <c r="F117" s="39"/>
      <c r="G117" s="39"/>
      <c r="H117" s="5"/>
    </row>
    <row r="118" spans="2:8" ht="33" customHeight="1" x14ac:dyDescent="0.25">
      <c r="B118" s="40" t="s">
        <v>53</v>
      </c>
      <c r="C118" s="48"/>
      <c r="D118" s="41"/>
      <c r="E118" s="41"/>
      <c r="F118" s="41"/>
      <c r="G118" s="49"/>
      <c r="H118" s="50">
        <f>H111+H107+H101+H93+H70+H61+H51+H32</f>
        <v>15512500</v>
      </c>
    </row>
    <row r="119" spans="2:8" ht="13.5" customHeight="1" x14ac:dyDescent="0.25">
      <c r="B119" s="6"/>
      <c r="C119" s="38"/>
      <c r="D119" s="39"/>
      <c r="E119" s="39"/>
      <c r="F119" s="39"/>
      <c r="G119" s="39"/>
      <c r="H119" s="5"/>
    </row>
    <row r="120" spans="2:8" x14ac:dyDescent="0.25">
      <c r="B120" s="129" t="s">
        <v>43</v>
      </c>
      <c r="C120" s="129"/>
      <c r="D120" s="129"/>
      <c r="E120" s="129"/>
      <c r="F120" s="129"/>
      <c r="G120" s="129"/>
      <c r="H120" s="129"/>
    </row>
    <row r="121" spans="2:8" x14ac:dyDescent="0.25">
      <c r="B121" s="62"/>
      <c r="C121" s="62"/>
      <c r="D121" s="62"/>
      <c r="E121" s="62"/>
      <c r="F121" s="62"/>
      <c r="G121" s="62"/>
      <c r="H121" s="62"/>
    </row>
    <row r="122" spans="2:8" s="67" customFormat="1" ht="30" customHeight="1" x14ac:dyDescent="0.25">
      <c r="B122" s="106" t="s">
        <v>117</v>
      </c>
      <c r="C122" s="106"/>
      <c r="D122" s="106"/>
      <c r="E122" s="106"/>
      <c r="F122" s="106"/>
      <c r="G122" s="106"/>
      <c r="H122" s="106"/>
    </row>
    <row r="123" spans="2:8" ht="9" customHeight="1" x14ac:dyDescent="0.25">
      <c r="B123" s="61"/>
      <c r="C123" s="61"/>
      <c r="D123" s="61"/>
      <c r="E123" s="61"/>
      <c r="F123" s="61"/>
      <c r="G123" s="61"/>
      <c r="H123" s="61"/>
    </row>
    <row r="124" spans="2:8" x14ac:dyDescent="0.25">
      <c r="C124" s="102" t="s">
        <v>44</v>
      </c>
      <c r="D124" s="103"/>
      <c r="E124" s="19"/>
      <c r="F124" s="19"/>
      <c r="G124" s="29">
        <f>H109+H97+H45+H44</f>
        <v>895000</v>
      </c>
    </row>
    <row r="125" spans="2:8" x14ac:dyDescent="0.25">
      <c r="C125" s="104" t="s">
        <v>48</v>
      </c>
      <c r="D125" s="92"/>
      <c r="E125" s="5"/>
      <c r="F125" s="5"/>
      <c r="G125" s="22">
        <f>H43</f>
        <v>2905000</v>
      </c>
    </row>
    <row r="126" spans="2:8" x14ac:dyDescent="0.25">
      <c r="C126" s="104" t="s">
        <v>45</v>
      </c>
      <c r="D126" s="92"/>
      <c r="E126" s="5"/>
      <c r="F126" s="5"/>
      <c r="G126" s="22">
        <v>50000</v>
      </c>
    </row>
    <row r="127" spans="2:8" x14ac:dyDescent="0.25">
      <c r="C127" s="104" t="s">
        <v>46</v>
      </c>
      <c r="D127" s="92"/>
      <c r="E127" s="5"/>
      <c r="F127" s="5"/>
      <c r="G127" s="22">
        <f>H53+H49</f>
        <v>800000</v>
      </c>
    </row>
    <row r="128" spans="2:8" x14ac:dyDescent="0.25">
      <c r="C128" s="104" t="s">
        <v>47</v>
      </c>
      <c r="D128" s="92"/>
      <c r="E128" s="5"/>
      <c r="F128" s="5"/>
      <c r="G128" s="22">
        <v>50000</v>
      </c>
    </row>
    <row r="129" spans="2:8" x14ac:dyDescent="0.25">
      <c r="C129" s="104" t="s">
        <v>51</v>
      </c>
      <c r="D129" s="92"/>
      <c r="E129" s="5"/>
      <c r="F129" s="5"/>
      <c r="G129" s="22">
        <v>20000</v>
      </c>
    </row>
    <row r="130" spans="2:8" x14ac:dyDescent="0.25">
      <c r="C130" s="104" t="s">
        <v>52</v>
      </c>
      <c r="D130" s="92"/>
      <c r="E130" s="5"/>
      <c r="F130" s="5"/>
      <c r="G130" s="22">
        <v>440000</v>
      </c>
    </row>
    <row r="131" spans="2:8" x14ac:dyDescent="0.25">
      <c r="C131" s="104" t="s">
        <v>128</v>
      </c>
      <c r="D131" s="92"/>
      <c r="E131" s="5"/>
      <c r="F131" s="5"/>
      <c r="G131" s="22">
        <f>H80</f>
        <v>3625000</v>
      </c>
    </row>
    <row r="132" spans="2:8" x14ac:dyDescent="0.25">
      <c r="C132" s="104" t="s">
        <v>55</v>
      </c>
      <c r="D132" s="92"/>
      <c r="E132" s="5"/>
      <c r="F132" s="5"/>
      <c r="G132" s="22">
        <v>70000</v>
      </c>
    </row>
    <row r="133" spans="2:8" x14ac:dyDescent="0.25">
      <c r="C133" s="105" t="s">
        <v>113</v>
      </c>
      <c r="D133" s="94"/>
      <c r="E133" s="16"/>
      <c r="F133" s="16"/>
      <c r="G133" s="34">
        <f>H89+H84+H79+H75+H74+H73+H37+H38</f>
        <v>6657500</v>
      </c>
    </row>
    <row r="134" spans="2:8" x14ac:dyDescent="0.25">
      <c r="G134" s="13"/>
    </row>
    <row r="135" spans="2:8" x14ac:dyDescent="0.25">
      <c r="C135" s="51" t="s">
        <v>10</v>
      </c>
      <c r="D135" s="52"/>
      <c r="E135" s="52"/>
      <c r="F135" s="52"/>
      <c r="G135" s="53">
        <f>SUM(G124:G134)</f>
        <v>15512500</v>
      </c>
    </row>
    <row r="137" spans="2:8" s="67" customFormat="1" ht="15.75" x14ac:dyDescent="0.25">
      <c r="B137" s="118" t="s">
        <v>49</v>
      </c>
      <c r="C137" s="118"/>
      <c r="D137" s="118"/>
      <c r="E137" s="118"/>
      <c r="F137" s="118"/>
      <c r="G137" s="118"/>
      <c r="H137" s="118"/>
    </row>
    <row r="138" spans="2:8" s="67" customFormat="1" ht="27.75" customHeight="1" x14ac:dyDescent="0.25">
      <c r="B138" s="109" t="s">
        <v>50</v>
      </c>
      <c r="C138" s="109"/>
      <c r="D138" s="109"/>
      <c r="E138" s="109"/>
      <c r="F138" s="109"/>
      <c r="G138" s="109"/>
      <c r="H138" s="109"/>
    </row>
    <row r="139" spans="2:8" s="67" customFormat="1" ht="15.75" x14ac:dyDescent="0.25"/>
    <row r="140" spans="2:8" s="67" customFormat="1" ht="15.75" x14ac:dyDescent="0.25">
      <c r="B140" s="67" t="s">
        <v>134</v>
      </c>
    </row>
    <row r="141" spans="2:8" s="67" customFormat="1" ht="15.75" x14ac:dyDescent="0.25">
      <c r="B141" s="67" t="s">
        <v>129</v>
      </c>
    </row>
    <row r="142" spans="2:8" s="67" customFormat="1" ht="15.75" x14ac:dyDescent="0.25">
      <c r="B142" s="67" t="s">
        <v>58</v>
      </c>
    </row>
    <row r="143" spans="2:8" s="67" customFormat="1" ht="15.75" x14ac:dyDescent="0.25">
      <c r="F143" s="118" t="s">
        <v>59</v>
      </c>
      <c r="G143" s="118"/>
      <c r="H143" s="115"/>
    </row>
    <row r="144" spans="2:8" s="67" customFormat="1" ht="15.75" x14ac:dyDescent="0.25">
      <c r="F144" s="118" t="s">
        <v>60</v>
      </c>
      <c r="G144" s="118"/>
      <c r="H144" s="115"/>
    </row>
    <row r="145" spans="2:8" s="67" customFormat="1" ht="15.75" x14ac:dyDescent="0.25"/>
    <row r="146" spans="2:8" s="67" customFormat="1" ht="15.75" x14ac:dyDescent="0.25">
      <c r="F146" s="118" t="s">
        <v>61</v>
      </c>
      <c r="G146" s="118"/>
      <c r="H146" s="115"/>
    </row>
    <row r="150" spans="2:8" s="67" customFormat="1" ht="15.75" x14ac:dyDescent="0.25"/>
    <row r="151" spans="2:8" s="67" customFormat="1" ht="15.75" x14ac:dyDescent="0.25">
      <c r="B151" s="116" t="s">
        <v>62</v>
      </c>
      <c r="C151" s="116"/>
      <c r="D151" s="116"/>
      <c r="E151" s="116"/>
      <c r="F151" s="116"/>
      <c r="G151" s="116"/>
      <c r="H151" s="109"/>
    </row>
    <row r="152" spans="2:8" s="67" customFormat="1" ht="15.75" x14ac:dyDescent="0.25">
      <c r="B152" s="117" t="s">
        <v>130</v>
      </c>
      <c r="C152" s="117"/>
      <c r="D152" s="117"/>
      <c r="E152" s="117"/>
      <c r="F152" s="117"/>
      <c r="G152" s="117"/>
      <c r="H152" s="109"/>
    </row>
    <row r="153" spans="2:8" s="67" customFormat="1" ht="15.75" x14ac:dyDescent="0.25"/>
    <row r="154" spans="2:8" s="67" customFormat="1" ht="43.5" customHeight="1" x14ac:dyDescent="0.25">
      <c r="B154" s="130" t="s">
        <v>78</v>
      </c>
      <c r="C154" s="130"/>
      <c r="D154" s="130"/>
      <c r="E154" s="130"/>
      <c r="F154" s="130"/>
      <c r="G154" s="130"/>
      <c r="H154" s="106"/>
    </row>
    <row r="155" spans="2:8" s="67" customFormat="1" ht="30" customHeight="1" x14ac:dyDescent="0.25">
      <c r="B155" s="106" t="s">
        <v>79</v>
      </c>
      <c r="C155" s="106"/>
      <c r="D155" s="106"/>
      <c r="E155" s="106"/>
      <c r="F155" s="106"/>
      <c r="G155" s="106"/>
      <c r="H155" s="106"/>
    </row>
    <row r="156" spans="2:8" s="67" customFormat="1" ht="33.75" customHeight="1" x14ac:dyDescent="0.25">
      <c r="B156" s="106" t="s">
        <v>63</v>
      </c>
      <c r="C156" s="106"/>
      <c r="D156" s="106"/>
      <c r="E156" s="106"/>
      <c r="F156" s="106"/>
      <c r="G156" s="106"/>
      <c r="H156" s="106"/>
    </row>
    <row r="157" spans="2:8" s="67" customFormat="1" ht="15.75" x14ac:dyDescent="0.25"/>
    <row r="158" spans="2:8" s="67" customFormat="1" ht="15" customHeight="1" x14ac:dyDescent="0.25">
      <c r="B158" s="107" t="s">
        <v>64</v>
      </c>
      <c r="C158" s="107"/>
      <c r="D158" s="107"/>
      <c r="E158" s="107"/>
      <c r="F158" s="107"/>
      <c r="G158" s="107"/>
      <c r="H158" s="109"/>
    </row>
    <row r="159" spans="2:8" s="67" customFormat="1" ht="15.75" x14ac:dyDescent="0.25">
      <c r="B159" s="107" t="s">
        <v>65</v>
      </c>
      <c r="C159" s="107"/>
      <c r="D159" s="107"/>
      <c r="E159" s="107"/>
      <c r="F159" s="107"/>
      <c r="G159" s="107"/>
    </row>
    <row r="160" spans="2:8" s="67" customFormat="1" ht="15.75" x14ac:dyDescent="0.25">
      <c r="B160" s="107" t="s">
        <v>66</v>
      </c>
      <c r="C160" s="107"/>
      <c r="D160" s="107"/>
      <c r="E160" s="107"/>
      <c r="F160" s="107"/>
      <c r="G160" s="107"/>
    </row>
    <row r="161" spans="2:8" s="67" customFormat="1" ht="15.75" x14ac:dyDescent="0.25">
      <c r="B161" s="107" t="s">
        <v>67</v>
      </c>
      <c r="C161" s="107"/>
      <c r="D161" s="107"/>
      <c r="E161" s="107"/>
      <c r="F161" s="107"/>
      <c r="G161" s="107"/>
    </row>
    <row r="162" spans="2:8" s="67" customFormat="1" ht="15.75" x14ac:dyDescent="0.25">
      <c r="B162" s="107" t="s">
        <v>68</v>
      </c>
      <c r="C162" s="107"/>
      <c r="D162" s="107"/>
      <c r="E162" s="107"/>
      <c r="F162" s="107"/>
      <c r="G162" s="107"/>
    </row>
    <row r="163" spans="2:8" s="67" customFormat="1" ht="15.75" x14ac:dyDescent="0.25">
      <c r="B163" s="107" t="s">
        <v>69</v>
      </c>
      <c r="C163" s="107"/>
      <c r="D163" s="107"/>
      <c r="E163" s="107"/>
      <c r="F163" s="107"/>
      <c r="G163" s="107"/>
    </row>
    <row r="164" spans="2:8" s="67" customFormat="1" ht="15.75" x14ac:dyDescent="0.25">
      <c r="B164" s="107" t="s">
        <v>70</v>
      </c>
      <c r="C164" s="107"/>
      <c r="D164" s="107"/>
      <c r="E164" s="107"/>
      <c r="F164" s="107"/>
      <c r="G164" s="107"/>
    </row>
    <row r="165" spans="2:8" s="67" customFormat="1" ht="15.75" x14ac:dyDescent="0.25">
      <c r="B165" s="107" t="s">
        <v>71</v>
      </c>
      <c r="C165" s="107"/>
      <c r="D165" s="107"/>
      <c r="E165" s="107"/>
      <c r="F165" s="107"/>
      <c r="G165" s="107"/>
    </row>
    <row r="166" spans="2:8" s="67" customFormat="1" ht="15.75" x14ac:dyDescent="0.25">
      <c r="B166" s="107" t="s">
        <v>72</v>
      </c>
      <c r="C166" s="107"/>
      <c r="D166" s="107"/>
      <c r="E166" s="107"/>
      <c r="F166" s="107"/>
      <c r="G166" s="107"/>
    </row>
    <row r="167" spans="2:8" s="67" customFormat="1" ht="15.75" x14ac:dyDescent="0.25">
      <c r="B167" s="107" t="s">
        <v>73</v>
      </c>
      <c r="C167" s="107"/>
      <c r="D167" s="107"/>
      <c r="E167" s="107"/>
      <c r="F167" s="107"/>
      <c r="G167" s="107"/>
    </row>
    <row r="168" spans="2:8" s="67" customFormat="1" ht="15.75" x14ac:dyDescent="0.25"/>
    <row r="169" spans="2:8" s="67" customFormat="1" ht="27.75" customHeight="1" x14ac:dyDescent="0.25">
      <c r="B169" s="106" t="s">
        <v>80</v>
      </c>
      <c r="C169" s="106"/>
      <c r="D169" s="106"/>
      <c r="E169" s="106"/>
      <c r="F169" s="106"/>
      <c r="G169" s="106"/>
      <c r="H169" s="106"/>
    </row>
    <row r="170" spans="2:8" s="67" customFormat="1" ht="15.75" x14ac:dyDescent="0.25">
      <c r="B170" s="109" t="s">
        <v>24</v>
      </c>
      <c r="C170" s="109"/>
      <c r="D170" s="109"/>
      <c r="E170" s="109"/>
      <c r="F170" s="109"/>
      <c r="G170" s="109"/>
      <c r="H170" s="109"/>
    </row>
    <row r="171" spans="2:8" s="67" customFormat="1" ht="15.75" x14ac:dyDescent="0.25">
      <c r="B171" s="109" t="s">
        <v>25</v>
      </c>
      <c r="C171" s="109"/>
      <c r="D171" s="109"/>
      <c r="E171" s="109"/>
      <c r="F171" s="109"/>
      <c r="G171" s="109"/>
      <c r="H171" s="109"/>
    </row>
    <row r="172" spans="2:8" s="67" customFormat="1" ht="15.75" x14ac:dyDescent="0.25">
      <c r="B172" s="109" t="s">
        <v>26</v>
      </c>
      <c r="C172" s="109"/>
      <c r="D172" s="109"/>
      <c r="E172" s="109"/>
      <c r="F172" s="109"/>
      <c r="G172" s="109"/>
      <c r="H172" s="109"/>
    </row>
    <row r="173" spans="2:8" s="67" customFormat="1" ht="15.75" x14ac:dyDescent="0.25">
      <c r="B173" s="109" t="s">
        <v>27</v>
      </c>
      <c r="C173" s="109"/>
      <c r="D173" s="109"/>
      <c r="E173" s="109"/>
      <c r="F173" s="109"/>
      <c r="G173" s="109"/>
      <c r="H173" s="109"/>
    </row>
    <row r="174" spans="2:8" s="67" customFormat="1" ht="15.75" x14ac:dyDescent="0.25">
      <c r="B174" s="109" t="s">
        <v>28</v>
      </c>
      <c r="C174" s="109"/>
      <c r="D174" s="109"/>
      <c r="E174" s="109"/>
      <c r="F174" s="109"/>
      <c r="G174" s="109"/>
      <c r="H174" s="109"/>
    </row>
    <row r="175" spans="2:8" s="67" customFormat="1" ht="49.5" customHeight="1" x14ac:dyDescent="0.25">
      <c r="B175" s="112" t="s">
        <v>81</v>
      </c>
      <c r="C175" s="112"/>
      <c r="D175" s="112"/>
      <c r="E175" s="112"/>
      <c r="F175" s="112"/>
      <c r="G175" s="112"/>
      <c r="H175" s="106"/>
    </row>
    <row r="176" spans="2:8" s="67" customFormat="1" ht="31.5" customHeight="1" x14ac:dyDescent="0.25">
      <c r="B176" s="111" t="s">
        <v>82</v>
      </c>
      <c r="C176" s="111"/>
      <c r="D176" s="111"/>
      <c r="E176" s="111"/>
      <c r="F176" s="111"/>
      <c r="G176" s="111"/>
      <c r="H176" s="106"/>
    </row>
    <row r="177" spans="2:8" s="67" customFormat="1" ht="30" customHeight="1" x14ac:dyDescent="0.25">
      <c r="B177" s="110" t="s">
        <v>83</v>
      </c>
      <c r="C177" s="110"/>
      <c r="D177" s="110"/>
      <c r="E177" s="110"/>
      <c r="F177" s="110"/>
      <c r="G177" s="110"/>
      <c r="H177" s="106"/>
    </row>
    <row r="178" spans="2:8" s="67" customFormat="1" ht="78" customHeight="1" x14ac:dyDescent="0.25">
      <c r="B178" s="111" t="s">
        <v>131</v>
      </c>
      <c r="C178" s="111"/>
      <c r="D178" s="111"/>
      <c r="E178" s="111"/>
      <c r="F178" s="111"/>
      <c r="G178" s="111"/>
      <c r="H178" s="106"/>
    </row>
    <row r="179" spans="2:8" s="67" customFormat="1" ht="33.75" customHeight="1" x14ac:dyDescent="0.25">
      <c r="B179" s="111" t="s">
        <v>132</v>
      </c>
      <c r="C179" s="128"/>
      <c r="D179" s="128"/>
      <c r="E179" s="128"/>
      <c r="F179" s="128"/>
      <c r="G179" s="128"/>
      <c r="H179" s="128"/>
    </row>
    <row r="180" spans="2:8" s="67" customFormat="1" ht="33" customHeight="1" x14ac:dyDescent="0.25">
      <c r="B180" s="111" t="s">
        <v>115</v>
      </c>
      <c r="C180" s="111"/>
      <c r="D180" s="111"/>
      <c r="E180" s="111"/>
      <c r="F180" s="111"/>
      <c r="G180" s="111"/>
      <c r="H180" s="106"/>
    </row>
    <row r="181" spans="2:8" s="67" customFormat="1" ht="33" customHeight="1" x14ac:dyDescent="0.25">
      <c r="B181" s="108" t="s">
        <v>133</v>
      </c>
      <c r="C181" s="108"/>
      <c r="D181" s="108"/>
      <c r="E181" s="108"/>
      <c r="F181" s="108"/>
      <c r="G181" s="108"/>
      <c r="H181" s="109"/>
    </row>
    <row r="182" spans="2:8" s="67" customFormat="1" ht="15" customHeight="1" x14ac:dyDescent="0.25">
      <c r="B182" s="108" t="s">
        <v>116</v>
      </c>
      <c r="C182" s="109"/>
      <c r="D182" s="109"/>
      <c r="E182" s="109"/>
      <c r="F182" s="109"/>
      <c r="G182" s="109"/>
      <c r="H182" s="109"/>
    </row>
    <row r="183" spans="2:8" s="67" customFormat="1" ht="15.75" x14ac:dyDescent="0.25"/>
    <row r="184" spans="2:8" s="67" customFormat="1" ht="15.75" x14ac:dyDescent="0.25"/>
    <row r="185" spans="2:8" s="67" customFormat="1" ht="15.75" x14ac:dyDescent="0.25">
      <c r="B185" s="67" t="s">
        <v>74</v>
      </c>
      <c r="G185" s="67" t="s">
        <v>75</v>
      </c>
    </row>
    <row r="186" spans="2:8" s="67" customFormat="1" ht="15.75" x14ac:dyDescent="0.25"/>
    <row r="187" spans="2:8" s="67" customFormat="1" ht="15.75" x14ac:dyDescent="0.25">
      <c r="B187" s="67" t="s">
        <v>76</v>
      </c>
      <c r="G187" s="67" t="s">
        <v>77</v>
      </c>
    </row>
    <row r="188" spans="2:8" s="67" customFormat="1" ht="15.75" x14ac:dyDescent="0.25"/>
    <row r="189" spans="2:8" s="67" customFormat="1" ht="15.75" x14ac:dyDescent="0.25"/>
    <row r="190" spans="2:8" s="67" customFormat="1" ht="15.75" x14ac:dyDescent="0.25"/>
    <row r="191" spans="2:8" s="67" customFormat="1" ht="15.75" x14ac:dyDescent="0.25"/>
    <row r="192" spans="2:8" s="67" customFormat="1" ht="15.75" x14ac:dyDescent="0.25"/>
    <row r="193" s="67" customFormat="1" ht="15.75" x14ac:dyDescent="0.25"/>
  </sheetData>
  <mergeCells count="72">
    <mergeCell ref="B162:G162"/>
    <mergeCell ref="B163:G163"/>
    <mergeCell ref="C111:G111"/>
    <mergeCell ref="C107:G107"/>
    <mergeCell ref="B120:H120"/>
    <mergeCell ref="B122:H122"/>
    <mergeCell ref="B137:H137"/>
    <mergeCell ref="B138:H138"/>
    <mergeCell ref="B154:H154"/>
    <mergeCell ref="B155:H155"/>
    <mergeCell ref="B156:H156"/>
    <mergeCell ref="B158:H158"/>
    <mergeCell ref="B159:G159"/>
    <mergeCell ref="B160:G160"/>
    <mergeCell ref="B161:G161"/>
    <mergeCell ref="B2:H2"/>
    <mergeCell ref="B6:H6"/>
    <mergeCell ref="B8:H8"/>
    <mergeCell ref="B4:H4"/>
    <mergeCell ref="B9:H9"/>
    <mergeCell ref="B21:H21"/>
    <mergeCell ref="B22:H22"/>
    <mergeCell ref="B12:H12"/>
    <mergeCell ref="G60:H60"/>
    <mergeCell ref="B10:H10"/>
    <mergeCell ref="B11:H11"/>
    <mergeCell ref="C51:G51"/>
    <mergeCell ref="B14:H14"/>
    <mergeCell ref="B15:H15"/>
    <mergeCell ref="B16:H16"/>
    <mergeCell ref="B26:H26"/>
    <mergeCell ref="G31:H31"/>
    <mergeCell ref="C29:H29"/>
    <mergeCell ref="B13:H13"/>
    <mergeCell ref="B17:H17"/>
    <mergeCell ref="B18:H18"/>
    <mergeCell ref="B19:H19"/>
    <mergeCell ref="B20:H20"/>
    <mergeCell ref="C58:H58"/>
    <mergeCell ref="C32:G32"/>
    <mergeCell ref="B23:H23"/>
    <mergeCell ref="B151:H151"/>
    <mergeCell ref="B152:H152"/>
    <mergeCell ref="F143:H143"/>
    <mergeCell ref="F144:H144"/>
    <mergeCell ref="F146:H146"/>
    <mergeCell ref="B27:H27"/>
    <mergeCell ref="B24:H24"/>
    <mergeCell ref="C93:G93"/>
    <mergeCell ref="C70:G70"/>
    <mergeCell ref="C67:H67"/>
    <mergeCell ref="G69:H69"/>
    <mergeCell ref="C61:G61"/>
    <mergeCell ref="C101:G101"/>
    <mergeCell ref="B182:H182"/>
    <mergeCell ref="B181:H181"/>
    <mergeCell ref="B170:H170"/>
    <mergeCell ref="B171:H171"/>
    <mergeCell ref="B172:H172"/>
    <mergeCell ref="B173:H173"/>
    <mergeCell ref="B174:H174"/>
    <mergeCell ref="B177:H177"/>
    <mergeCell ref="B178:H178"/>
    <mergeCell ref="B180:H180"/>
    <mergeCell ref="B175:H175"/>
    <mergeCell ref="B176:H176"/>
    <mergeCell ref="B179:H179"/>
    <mergeCell ref="B169:H169"/>
    <mergeCell ref="B164:G164"/>
    <mergeCell ref="B165:G165"/>
    <mergeCell ref="B166:G166"/>
    <mergeCell ref="B167:G167"/>
  </mergeCells>
  <pageMargins left="0.25" right="0.25" top="0.75" bottom="0.75" header="0.3" footer="0.3"/>
  <pageSetup paperSize="9" fitToHeight="0" orientation="portrait" r:id="rId1"/>
  <rowBreaks count="1" manualBreakCount="1">
    <brk id="1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2020-10-23T09:06:15Z</dcterms:modified>
</cp:coreProperties>
</file>